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king\Downloads\"/>
    </mc:Choice>
  </mc:AlternateContent>
  <xr:revisionPtr revIDLastSave="0" documentId="13_ncr:1_{D59CF1BD-46C5-4F7C-A5E6-0BF1F93A59BB}" xr6:coauthVersionLast="47" xr6:coauthVersionMax="47" xr10:uidLastSave="{00000000-0000-0000-0000-000000000000}"/>
  <bookViews>
    <workbookView xWindow="-110" yWindow="-110" windowWidth="22780" windowHeight="14660" firstSheet="2" activeTab="6" xr2:uid="{00000000-000D-0000-FFFF-FFFF00000000}"/>
  </bookViews>
  <sheets>
    <sheet name="Summary" sheetId="6" r:id="rId1"/>
    <sheet name="Revenue" sheetId="5" r:id="rId2"/>
    <sheet name="Expenses" sheetId="1" r:id="rId3"/>
    <sheet name="Permanent Staff" sheetId="7" r:id="rId4"/>
    <sheet name="Casual Employees" sheetId="3" r:id="rId5"/>
    <sheet name="Capex &amp; Major R&amp;M Track" sheetId="4" r:id="rId6"/>
    <sheet name="Capex &amp; Major R&amp;M Stables" sheetId="2" r:id="rId7"/>
  </sheets>
  <definedNames>
    <definedName name="_xlnm.Print_Area" localSheetId="6">'Capex &amp; Major R&amp;M Stables'!$A$1:$O$36</definedName>
    <definedName name="_xlnm.Print_Area" localSheetId="5">'Capex &amp; Major R&amp;M Track'!$A$1:$O$36</definedName>
    <definedName name="_xlnm.Print_Area" localSheetId="2">Expenses!$C$2:$Q$58</definedName>
    <definedName name="_xlnm.Print_Area" localSheetId="1">Revenue!$C$2:$Q$30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7" l="1"/>
  <c r="M10" i="7"/>
  <c r="B10" i="7"/>
  <c r="C10" i="7"/>
  <c r="D10" i="7"/>
  <c r="E10" i="7"/>
  <c r="F10" i="7"/>
  <c r="G10" i="7"/>
  <c r="H10" i="7"/>
  <c r="I10" i="7"/>
  <c r="J10" i="7"/>
  <c r="K10" i="7"/>
  <c r="L10" i="7"/>
  <c r="N10" i="7"/>
  <c r="N9" i="7"/>
  <c r="N6" i="7"/>
  <c r="N7" i="7"/>
  <c r="N8" i="7"/>
  <c r="Q25" i="5"/>
  <c r="G25" i="5"/>
  <c r="H25" i="5"/>
  <c r="I25" i="5"/>
  <c r="J25" i="5"/>
  <c r="K25" i="5"/>
  <c r="L25" i="5"/>
  <c r="M25" i="5"/>
  <c r="N25" i="5"/>
  <c r="O25" i="5"/>
  <c r="P25" i="5"/>
  <c r="Q30" i="5"/>
  <c r="F25" i="5"/>
  <c r="Q15" i="5"/>
  <c r="G15" i="5"/>
  <c r="H15" i="5"/>
  <c r="I15" i="5"/>
  <c r="J15" i="5"/>
  <c r="K15" i="5"/>
  <c r="L15" i="5"/>
  <c r="M15" i="5"/>
  <c r="N15" i="5"/>
  <c r="O15" i="5"/>
  <c r="P15" i="5"/>
  <c r="F15" i="5"/>
  <c r="F8" i="5"/>
  <c r="E56" i="1"/>
  <c r="C19" i="6" s="1"/>
  <c r="E44" i="1"/>
  <c r="E37" i="1"/>
  <c r="E31" i="1"/>
  <c r="E25" i="1"/>
  <c r="F58" i="1"/>
  <c r="F56" i="1"/>
  <c r="Q44" i="1"/>
  <c r="G44" i="1"/>
  <c r="H44" i="1"/>
  <c r="I44" i="1"/>
  <c r="J44" i="1"/>
  <c r="K44" i="1"/>
  <c r="L44" i="1"/>
  <c r="M44" i="1"/>
  <c r="N44" i="1"/>
  <c r="O44" i="1"/>
  <c r="P44" i="1"/>
  <c r="F44" i="1"/>
  <c r="F37" i="1"/>
  <c r="F25" i="1"/>
  <c r="F31" i="1"/>
  <c r="C38" i="4"/>
  <c r="C34" i="4"/>
  <c r="C36" i="4" s="1"/>
  <c r="M36" i="4"/>
  <c r="O19" i="4"/>
  <c r="D19" i="4"/>
  <c r="C5" i="4"/>
  <c r="C18" i="4"/>
  <c r="C8" i="6"/>
  <c r="C6" i="6"/>
  <c r="F30" i="5"/>
  <c r="I30" i="5"/>
  <c r="E25" i="5"/>
  <c r="G30" i="5"/>
  <c r="H30" i="5"/>
  <c r="J30" i="5"/>
  <c r="L30" i="5"/>
  <c r="O30" i="5"/>
  <c r="P30" i="5"/>
  <c r="G8" i="5"/>
  <c r="H8" i="5"/>
  <c r="I8" i="5"/>
  <c r="J8" i="5"/>
  <c r="K8" i="5"/>
  <c r="L8" i="5"/>
  <c r="M8" i="5"/>
  <c r="N8" i="5"/>
  <c r="O8" i="5"/>
  <c r="P8" i="5"/>
  <c r="Q8" i="5"/>
  <c r="C8" i="2"/>
  <c r="C19" i="2" s="1"/>
  <c r="C38" i="2" s="1"/>
  <c r="C35" i="6" s="1"/>
  <c r="G56" i="1"/>
  <c r="H56" i="1"/>
  <c r="I56" i="1"/>
  <c r="J56" i="1"/>
  <c r="K56" i="1"/>
  <c r="L56" i="1"/>
  <c r="M56" i="1"/>
  <c r="N56" i="1"/>
  <c r="O56" i="1"/>
  <c r="P56" i="1"/>
  <c r="Q56" i="1"/>
  <c r="C22" i="6"/>
  <c r="C36" i="2"/>
  <c r="C22" i="4"/>
  <c r="G31" i="1"/>
  <c r="H31" i="1"/>
  <c r="I31" i="1"/>
  <c r="J31" i="1"/>
  <c r="K31" i="1"/>
  <c r="L31" i="1"/>
  <c r="M31" i="1"/>
  <c r="N31" i="1"/>
  <c r="O31" i="1"/>
  <c r="P31" i="1"/>
  <c r="Q31" i="1"/>
  <c r="E23" i="5"/>
  <c r="E22" i="5"/>
  <c r="E21" i="5"/>
  <c r="E20" i="5"/>
  <c r="E19" i="5"/>
  <c r="E18" i="5"/>
  <c r="E13" i="5"/>
  <c r="E12" i="5"/>
  <c r="E11" i="5"/>
  <c r="E7" i="5"/>
  <c r="E6" i="5"/>
  <c r="E8" i="5" s="1"/>
  <c r="Q37" i="1"/>
  <c r="P37" i="1"/>
  <c r="O37" i="1"/>
  <c r="N37" i="1"/>
  <c r="M37" i="1"/>
  <c r="L37" i="1"/>
  <c r="K37" i="1"/>
  <c r="J37" i="1"/>
  <c r="I37" i="1"/>
  <c r="H37" i="1"/>
  <c r="G37" i="1"/>
  <c r="Q25" i="1"/>
  <c r="P25" i="1"/>
  <c r="O25" i="1"/>
  <c r="N25" i="1"/>
  <c r="M25" i="1"/>
  <c r="L25" i="1"/>
  <c r="K25" i="1"/>
  <c r="J25" i="1"/>
  <c r="I25" i="1"/>
  <c r="H25" i="1"/>
  <c r="G25" i="1"/>
  <c r="O36" i="4"/>
  <c r="N36" i="4"/>
  <c r="L36" i="4"/>
  <c r="K36" i="4"/>
  <c r="J36" i="4"/>
  <c r="I36" i="4"/>
  <c r="H36" i="4"/>
  <c r="G36" i="4"/>
  <c r="F36" i="4"/>
  <c r="E36" i="4"/>
  <c r="D36" i="4"/>
  <c r="C35" i="4"/>
  <c r="C33" i="4"/>
  <c r="C32" i="4"/>
  <c r="C31" i="4"/>
  <c r="C30" i="4"/>
  <c r="C29" i="4"/>
  <c r="C28" i="4"/>
  <c r="C27" i="4"/>
  <c r="C26" i="4"/>
  <c r="C25" i="4"/>
  <c r="C24" i="4"/>
  <c r="C23" i="4"/>
  <c r="N19" i="4"/>
  <c r="M19" i="4"/>
  <c r="L19" i="4"/>
  <c r="K19" i="4"/>
  <c r="J19" i="4"/>
  <c r="I19" i="4"/>
  <c r="H19" i="4"/>
  <c r="G19" i="4"/>
  <c r="F19" i="4"/>
  <c r="E19" i="4"/>
  <c r="C17" i="4"/>
  <c r="C16" i="4"/>
  <c r="C15" i="4"/>
  <c r="C14" i="4"/>
  <c r="C13" i="4"/>
  <c r="C12" i="4"/>
  <c r="C11" i="4"/>
  <c r="C10" i="4"/>
  <c r="C9" i="4"/>
  <c r="C8" i="4"/>
  <c r="C7" i="4"/>
  <c r="C6" i="4"/>
  <c r="M9" i="3"/>
  <c r="L9" i="3"/>
  <c r="K9" i="3"/>
  <c r="J9" i="3"/>
  <c r="I9" i="3"/>
  <c r="H9" i="3"/>
  <c r="G9" i="3"/>
  <c r="F9" i="3"/>
  <c r="E9" i="3"/>
  <c r="D9" i="3"/>
  <c r="C9" i="3"/>
  <c r="B9" i="3"/>
  <c r="N7" i="3"/>
  <c r="N6" i="3"/>
  <c r="N5" i="3"/>
  <c r="D36" i="2"/>
  <c r="E36" i="2"/>
  <c r="F36" i="2"/>
  <c r="G36" i="2"/>
  <c r="H36" i="2"/>
  <c r="I36" i="2"/>
  <c r="J36" i="2"/>
  <c r="K36" i="2"/>
  <c r="L36" i="2"/>
  <c r="M36" i="2"/>
  <c r="N36" i="2"/>
  <c r="O36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D19" i="2"/>
  <c r="E19" i="2"/>
  <c r="F19" i="2"/>
  <c r="G19" i="2"/>
  <c r="H19" i="2"/>
  <c r="I19" i="2"/>
  <c r="J19" i="2"/>
  <c r="K19" i="2"/>
  <c r="L19" i="2"/>
  <c r="M19" i="2"/>
  <c r="N19" i="2"/>
  <c r="O19" i="2"/>
  <c r="C5" i="2"/>
  <c r="C6" i="2"/>
  <c r="C7" i="2"/>
  <c r="C9" i="2"/>
  <c r="C10" i="2"/>
  <c r="C11" i="2"/>
  <c r="C12" i="2"/>
  <c r="C13" i="2"/>
  <c r="C14" i="2"/>
  <c r="C15" i="2"/>
  <c r="C16" i="2"/>
  <c r="C17" i="2"/>
  <c r="C18" i="2"/>
  <c r="N30" i="5" l="1"/>
  <c r="K30" i="5"/>
  <c r="M30" i="5"/>
  <c r="E15" i="5"/>
  <c r="E58" i="1"/>
  <c r="C19" i="4"/>
  <c r="O58" i="1"/>
  <c r="G58" i="1"/>
  <c r="P58" i="1"/>
  <c r="I58" i="1"/>
  <c r="Q58" i="1"/>
  <c r="K58" i="1"/>
  <c r="J58" i="1"/>
  <c r="L58" i="1"/>
  <c r="H58" i="1"/>
  <c r="M58" i="1"/>
  <c r="N58" i="1"/>
  <c r="C21" i="6"/>
  <c r="C18" i="6"/>
  <c r="C16" i="6"/>
  <c r="N8" i="3"/>
  <c r="N9" i="3" s="1"/>
  <c r="C17" i="6"/>
  <c r="C7" i="6" l="1"/>
  <c r="C11" i="6" s="1"/>
  <c r="E30" i="5"/>
  <c r="C34" i="6"/>
  <c r="C38" i="6" s="1"/>
  <c r="C15" i="6"/>
  <c r="C25" i="6" s="1"/>
  <c r="C28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Warren Williams</author>
  </authors>
  <commentList>
    <comment ref="D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Warren Williams:
2</t>
        </r>
        <r>
          <rPr>
            <sz val="9"/>
            <color indexed="81"/>
            <rFont val="Tahoma"/>
            <charset val="1"/>
          </rPr>
          <t xml:space="preserve"> soil tests/yr (4 x $200 = $800 - Aug and Jan, total $1600.
 4 x Loss on ignition test/yr in Aug ~$300/test = ~$1200</t>
        </r>
      </text>
    </comment>
    <comment ref="D7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Warren Williams:</t>
        </r>
        <r>
          <rPr>
            <sz val="9"/>
            <color indexed="81"/>
            <rFont val="Tahoma"/>
            <charset val="1"/>
          </rPr>
          <t xml:space="preserve">
Mix of upfront and slow release based on soil tests, if required pre-emergent-fert combination</t>
        </r>
      </text>
    </comment>
    <comment ref="D8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Warren Williams:</t>
        </r>
        <r>
          <rPr>
            <sz val="9"/>
            <color indexed="81"/>
            <rFont val="Tahoma"/>
            <charset val="1"/>
          </rPr>
          <t xml:space="preserve">
Mix liquid ferts as per soil tests
</t>
        </r>
      </text>
    </comment>
    <comment ref="D9" authorId="0" shapeId="0" xr:uid="{2E4445B4-DA38-4AC9-BC68-2D58500675AB}">
      <text>
        <r>
          <rPr>
            <b/>
            <sz val="9"/>
            <color indexed="81"/>
            <rFont val="Tahoma"/>
            <charset val="1"/>
          </rPr>
          <t>Warren Williams:</t>
        </r>
        <r>
          <rPr>
            <sz val="9"/>
            <color indexed="81"/>
            <rFont val="Tahoma"/>
            <charset val="1"/>
          </rPr>
          <t xml:space="preserve">
Apply trace elements as recommended in soil test results</t>
        </r>
      </text>
    </comment>
    <comment ref="D10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Warren Williams:</t>
        </r>
        <r>
          <rPr>
            <sz val="9"/>
            <color indexed="81"/>
            <rFont val="Tahoma"/>
            <charset val="1"/>
          </rPr>
          <t xml:space="preserve">
Ca/Mg ratio management</t>
        </r>
      </text>
    </comment>
    <comment ref="D11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Warren Williams:</t>
        </r>
        <r>
          <rPr>
            <sz val="9"/>
            <color indexed="81"/>
            <rFont val="Tahoma"/>
            <charset val="1"/>
          </rPr>
          <t xml:space="preserve">
Selective Herbicides - Summer grasses (eg: crows foot) broad leaf</t>
        </r>
      </text>
    </comment>
    <comment ref="D12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Warren Williams:</t>
        </r>
        <r>
          <rPr>
            <sz val="9"/>
            <color indexed="81"/>
            <rFont val="Tahoma"/>
            <charset val="1"/>
          </rPr>
          <t xml:space="preserve">
lawn grub/army worm</t>
        </r>
      </text>
    </comment>
    <comment ref="D13" authorId="0" shapeId="0" xr:uid="{7BBF002E-EE4A-48E4-971D-F480C2541F30}">
      <text>
        <r>
          <rPr>
            <b/>
            <sz val="9"/>
            <color indexed="81"/>
            <rFont val="Tahoma"/>
            <charset val="1"/>
          </rPr>
          <t>Warren Williams:</t>
        </r>
        <r>
          <rPr>
            <sz val="9"/>
            <color indexed="81"/>
            <rFont val="Tahoma"/>
            <charset val="1"/>
          </rPr>
          <t xml:space="preserve">
Allow in budget for applications of fungicide for leaf and root diseases</t>
        </r>
      </text>
    </comment>
    <comment ref="D15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Warren Williams:</t>
        </r>
        <r>
          <rPr>
            <sz val="9"/>
            <color indexed="81"/>
            <rFont val="Tahoma"/>
            <charset val="1"/>
          </rPr>
          <t xml:space="preserve">
Ensure divot repair soil is comaptable to track soil profile and ir free particles &gt; 2mm, also free of organis matter</t>
        </r>
      </text>
    </comment>
    <comment ref="D19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Warren Williams:</t>
        </r>
        <r>
          <rPr>
            <sz val="9"/>
            <color indexed="81"/>
            <rFont val="Tahoma"/>
            <charset val="1"/>
          </rPr>
          <t xml:space="preserve">
Part of annual track renovation - work on 100t material to 1 hectare</t>
        </r>
      </text>
    </comment>
    <comment ref="D21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Warren Williams:</t>
        </r>
        <r>
          <rPr>
            <sz val="9"/>
            <color indexed="81"/>
            <rFont val="Tahoma"/>
            <charset val="1"/>
          </rPr>
          <t xml:space="preserve">
maintenace to swim facility and any required chemicals to be added to water</t>
        </r>
      </text>
    </comment>
    <comment ref="D22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Warren Williams:</t>
        </r>
        <r>
          <rPr>
            <sz val="9"/>
            <color indexed="81"/>
            <rFont val="Tahoma"/>
            <charset val="1"/>
          </rPr>
          <t xml:space="preserve">
General maintenance plus extra sand from wash outs etc - allow 200t/yr </t>
        </r>
      </text>
    </comment>
    <comment ref="D34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Warren Williams:</t>
        </r>
        <r>
          <rPr>
            <sz val="9"/>
            <color indexed="81"/>
            <rFont val="Tahoma"/>
            <charset val="1"/>
          </rPr>
          <t xml:space="preserve">
1 x utes x 45 litres/wk @ $2/litre unleaded</t>
        </r>
      </text>
    </comment>
    <comment ref="D35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Warren Williams:</t>
        </r>
        <r>
          <rPr>
            <sz val="9"/>
            <color indexed="81"/>
            <rFont val="Tahoma"/>
            <charset val="1"/>
          </rPr>
          <t xml:space="preserve">
2 x tractors, 2 x out front mowers all ~35l/wk x $2.30/l x 52 wks, + auxillary machines ~20l/wk x 52</t>
        </r>
      </text>
    </comment>
    <comment ref="D36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Warren Williams:</t>
        </r>
        <r>
          <rPr>
            <sz val="9"/>
            <color indexed="81"/>
            <rFont val="Tahoma"/>
            <charset val="1"/>
          </rPr>
          <t xml:space="preserve">
Registration and insurance for any vehicles</t>
        </r>
      </text>
    </comment>
    <comment ref="D40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Warren Williams:</t>
        </r>
        <r>
          <rPr>
            <sz val="9"/>
            <color indexed="81"/>
            <rFont val="Tahoma"/>
            <charset val="1"/>
          </rPr>
          <t xml:space="preserve">
Who, buys saw dust, Club or trainer?? Only applies if there is oncourse stabling</t>
        </r>
      </text>
    </comment>
    <comment ref="D51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>Warren Williams:</t>
        </r>
        <r>
          <rPr>
            <sz val="9"/>
            <color indexed="81"/>
            <rFont val="Tahoma"/>
            <charset val="1"/>
          </rPr>
          <t xml:space="preserve">
Allowance for removal of waste </t>
        </r>
      </text>
    </comment>
    <comment ref="D52" authorId="0" shapeId="0" xr:uid="{00000000-0006-0000-0000-000011000000}">
      <text>
        <r>
          <rPr>
            <b/>
            <sz val="9"/>
            <color indexed="81"/>
            <rFont val="Tahoma"/>
            <charset val="1"/>
          </rPr>
          <t>Warren Williams:</t>
        </r>
        <r>
          <rPr>
            <sz val="9"/>
            <color indexed="81"/>
            <rFont val="Tahoma"/>
            <charset val="1"/>
          </rPr>
          <t xml:space="preserve">
Attend RQ Track Managers conference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</author>
    <author>administrator</author>
  </authors>
  <commentList>
    <comment ref="A5" authorId="0" shapeId="0" xr:uid="{E0605670-1385-4662-9587-122D9E5FD212}">
      <text>
        <r>
          <rPr>
            <sz val="9"/>
            <color indexed="81"/>
            <rFont val="Tahoma"/>
            <charset val="1"/>
          </rPr>
          <t xml:space="preserve">24hrs per week for 48 weekd FY
</t>
        </r>
      </text>
    </comment>
    <comment ref="AJ11" authorId="1" shapeId="0" xr:uid="{4C65C983-6068-4EBD-A02D-E74A8793305B}">
      <text>
        <r>
          <rPr>
            <b/>
            <sz val="12"/>
            <color indexed="81"/>
            <rFont val="Tahoma"/>
            <family val="2"/>
          </rPr>
          <t>Requested by Murray Dyke 09/08/10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</author>
    <author>administrator</author>
  </authors>
  <commentList>
    <comment ref="A5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24hrs per week for 48 weekd FY
</t>
        </r>
      </text>
    </comment>
    <comment ref="AJ10" authorId="1" shapeId="0" xr:uid="{00000000-0006-0000-0300-000002000000}">
      <text>
        <r>
          <rPr>
            <b/>
            <sz val="12"/>
            <color indexed="81"/>
            <rFont val="Tahoma"/>
            <family val="2"/>
          </rPr>
          <t>Requested by Murray Dyke 09/08/10</t>
        </r>
      </text>
    </comment>
  </commentList>
</comments>
</file>

<file path=xl/sharedStrings.xml><?xml version="1.0" encoding="utf-8"?>
<sst xmlns="http://schemas.openxmlformats.org/spreadsheetml/2006/main" count="407" uniqueCount="241">
  <si>
    <t xml:space="preserve">Item </t>
  </si>
  <si>
    <t>Note 1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</si>
  <si>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</si>
  <si>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</si>
  <si>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</si>
  <si>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</si>
  <si>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</si>
  <si>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</si>
  <si>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</si>
  <si>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</si>
  <si>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</si>
  <si>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</si>
  <si>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</si>
  <si>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</si>
  <si>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Soil and Leaf Analysis</t>
  </si>
  <si>
    <t xml:space="preserve">               Trace Elements</t>
  </si>
  <si>
    <t xml:space="preserve">               PH Correction</t>
  </si>
  <si>
    <t>Pesticides - Herbicides</t>
  </si>
  <si>
    <t xml:space="preserve">                   Insecticides</t>
  </si>
  <si>
    <t xml:space="preserve">                   Fungicides</t>
  </si>
  <si>
    <t xml:space="preserve">                   Nematodes</t>
  </si>
  <si>
    <t>Fuel - Unleaded</t>
  </si>
  <si>
    <t>Equipment Hire (eg; grader, bobcat, generator etc)</t>
  </si>
  <si>
    <t>Irrigation Repairs - (breaks, head replacement, pump repairs etc)</t>
  </si>
  <si>
    <t>Contractors</t>
  </si>
  <si>
    <t>Painting and Signage - distance markers, rails, other</t>
  </si>
  <si>
    <t>Occupational Health and Safety - eg PPE, training, staff induction, policies</t>
  </si>
  <si>
    <t>Risk Management - assessments annually of tracks stables pool ground training</t>
  </si>
  <si>
    <t>Total</t>
  </si>
  <si>
    <t xml:space="preserve"> Diesel - </t>
  </si>
  <si>
    <t>Rails fencing - Repairs and maintenance</t>
  </si>
  <si>
    <t>Sand track</t>
  </si>
  <si>
    <t>Top Dressing</t>
  </si>
  <si>
    <t>Repairs &amp; Maintenance - Track</t>
  </si>
  <si>
    <t>Equipment Maintenance</t>
  </si>
  <si>
    <t>Machinery - Repairs, parts, Oils, filters etc</t>
  </si>
  <si>
    <t xml:space="preserve">                  Heavy Equipment</t>
  </si>
  <si>
    <t xml:space="preserve">                   Light Equipment</t>
  </si>
  <si>
    <t>Description</t>
  </si>
  <si>
    <t>Capex</t>
  </si>
  <si>
    <t>Major R&amp;M</t>
  </si>
  <si>
    <t>Industrial Waste</t>
  </si>
  <si>
    <t>Motor Vehicle Fuel</t>
  </si>
  <si>
    <t>Motor Vehicle Expenses</t>
  </si>
  <si>
    <t>Consultants</t>
  </si>
  <si>
    <t xml:space="preserve">OH&amp;S </t>
  </si>
  <si>
    <t>Total R&amp;M Track</t>
  </si>
  <si>
    <t>Total R&amp;M Equipment</t>
  </si>
  <si>
    <t>Total Motor Vehicle Costs</t>
  </si>
  <si>
    <t>Equipment Hire</t>
  </si>
  <si>
    <t>Nutrition - Granular Fertilizer</t>
  </si>
  <si>
    <t xml:space="preserve">               Liquid Fertilizer</t>
  </si>
  <si>
    <t>Plumbing and drainage</t>
  </si>
  <si>
    <t>Electrical Maintenance</t>
  </si>
  <si>
    <t>Stables</t>
  </si>
  <si>
    <t>Sawdust</t>
  </si>
  <si>
    <t>Total Stables</t>
  </si>
  <si>
    <t>Cost Centre Number</t>
  </si>
  <si>
    <t>Cost Centre Name</t>
  </si>
  <si>
    <t>Job Classification</t>
  </si>
  <si>
    <t>01</t>
  </si>
  <si>
    <t>Head Office</t>
  </si>
  <si>
    <t>Ambulance Officer</t>
  </si>
  <si>
    <t>09</t>
  </si>
  <si>
    <t>Aprrentice Trust</t>
  </si>
  <si>
    <t>Betting Officer</t>
  </si>
  <si>
    <t>Name</t>
  </si>
  <si>
    <t>Albion Park - venue</t>
  </si>
  <si>
    <t>Cadet Steward</t>
  </si>
  <si>
    <t>Albion Park Harness Racing Club</t>
  </si>
  <si>
    <t>Cadet Stipendiary Steward (Harness)</t>
  </si>
  <si>
    <t>Beaudesert Trust</t>
  </si>
  <si>
    <t>Cadet Stipendiary Steward (Thoroughbred)</t>
  </si>
  <si>
    <t>Brisbane Greyhound Racing Club</t>
  </si>
  <si>
    <t>Chief Stipendiary Steward Greyhounds</t>
  </si>
  <si>
    <t>Brisbane Racing Club</t>
  </si>
  <si>
    <t>Deputy Chief Stipendiary Steward (Harness)</t>
  </si>
  <si>
    <t>Bundaberg Greyhound Racing Club</t>
  </si>
  <si>
    <t>Deputy Chief Stipendiary Steward (Thoroughbred)</t>
  </si>
  <si>
    <t>Cairns Greyhounds</t>
  </si>
  <si>
    <t>Deputy Chief Stipendiary Steward Greyhound</t>
  </si>
  <si>
    <t>Capalaba Greyhound Racing Club</t>
  </si>
  <si>
    <t>Director of Integrity Operations</t>
  </si>
  <si>
    <t>Deagon</t>
  </si>
  <si>
    <t>Executive Assistant/Complaints Co-ordinator</t>
  </si>
  <si>
    <t>Gold Coast Harness Racing Club</t>
  </si>
  <si>
    <t>Integrity Operations Officer</t>
  </si>
  <si>
    <t>Gold Cost Turf Club</t>
  </si>
  <si>
    <t>Integrity Services Officer</t>
  </si>
  <si>
    <t>Ipswich Greyhound Racing Club</t>
  </si>
  <si>
    <t>Manager of Investigations &amp; Operations</t>
  </si>
  <si>
    <t>Ipswich Turf Club</t>
  </si>
  <si>
    <t>Sample Collection Official</t>
  </si>
  <si>
    <t>Mackay Trust</t>
  </si>
  <si>
    <t>Sample Collection Official - Harness</t>
  </si>
  <si>
    <t>Mackay Turf Club</t>
  </si>
  <si>
    <t>Senior Betting Officer</t>
  </si>
  <si>
    <t>Marburg Harness Racing Club</t>
  </si>
  <si>
    <t>Senior Betting Steward</t>
  </si>
  <si>
    <t>Product Co</t>
  </si>
  <si>
    <t>Senior Stipendiary Steward</t>
  </si>
  <si>
    <t>Redcliffe Harness Racing Club</t>
  </si>
  <si>
    <t>Senior Stipendiary Steward (Harness)</t>
  </si>
  <si>
    <t>Rockhampton Greyhoynd Racing Club</t>
  </si>
  <si>
    <t>Senior Stipendiary Steward/Investigator</t>
  </si>
  <si>
    <t>Rockhampton Jockey Club</t>
  </si>
  <si>
    <t>Steward Country Chair Thoroughbred</t>
  </si>
  <si>
    <t>Rockhampton Racing Pty Ltd</t>
  </si>
  <si>
    <t>Steward Major Prov Chair Thoroughbred</t>
  </si>
  <si>
    <t>Rockhampton Stables</t>
  </si>
  <si>
    <t>Steward Prov Chair Thoroughbred</t>
  </si>
  <si>
    <t>Sunshine Coast Racing Unit Trust</t>
  </si>
  <si>
    <t xml:space="preserve">Stipendiary Steward  </t>
  </si>
  <si>
    <t>Sunshine Coast Stables</t>
  </si>
  <si>
    <t>Stipendiary Steward  Greyhound</t>
  </si>
  <si>
    <t>Sunshine Coast Turf Club</t>
  </si>
  <si>
    <t>Stipendiary Steward  Harness</t>
  </si>
  <si>
    <t>Toowoomba Show Society - Harness</t>
  </si>
  <si>
    <t>Stipendiary Steward (Thoroughbred)</t>
  </si>
  <si>
    <t>Toowoomba Trust</t>
  </si>
  <si>
    <t>Stipendiary Steward Metro Chair Thoroughbreds</t>
  </si>
  <si>
    <t>Toowoomba Turf Club</t>
  </si>
  <si>
    <t>Veterinary Officer</t>
  </si>
  <si>
    <t>Townsville Grayhound Racing Club</t>
  </si>
  <si>
    <t>Veterinary Steward</t>
  </si>
  <si>
    <t>Townsville Turf Club</t>
  </si>
  <si>
    <t>Wide Bay Show Society - Harness</t>
  </si>
  <si>
    <t>Administration Expenses</t>
  </si>
  <si>
    <t>Note - 100 oncourse stables</t>
  </si>
  <si>
    <t>External upgrades</t>
  </si>
  <si>
    <t>Internal up grades</t>
  </si>
  <si>
    <t>Swimming Dam</t>
  </si>
  <si>
    <t>Tractor</t>
  </si>
  <si>
    <t>Mower - outfront</t>
  </si>
  <si>
    <t>Irrigation systems</t>
  </si>
  <si>
    <t>Aerator - knife type</t>
  </si>
  <si>
    <t>Plastic rail - course proper</t>
  </si>
  <si>
    <t>Boom Spray</t>
  </si>
  <si>
    <t>Gator - utility</t>
  </si>
  <si>
    <t>Ute</t>
  </si>
  <si>
    <t>Business Account Code #</t>
  </si>
  <si>
    <t>Racing Qld Track maintenance subsidy</t>
  </si>
  <si>
    <t>monthly payment</t>
  </si>
  <si>
    <t>Tracks</t>
  </si>
  <si>
    <t>Track fees</t>
  </si>
  <si>
    <t>Oncourse stable Rent</t>
  </si>
  <si>
    <t>Thoroughbred Training</t>
  </si>
  <si>
    <t>REVENUE STREAMS</t>
  </si>
  <si>
    <t>Notes</t>
  </si>
  <si>
    <t xml:space="preserve">$ per day </t>
  </si>
  <si>
    <t>monthly rent at $  per box</t>
  </si>
  <si>
    <t>Revenue</t>
  </si>
  <si>
    <t>Expenses</t>
  </si>
  <si>
    <t xml:space="preserve">3.2 hec turf track, 1.5 hec sand track, 1 x swimmimng dam </t>
  </si>
  <si>
    <t>Equine Swim  Maintenance</t>
  </si>
  <si>
    <t>Total Track maintenace subsidy</t>
  </si>
  <si>
    <t>Total training revenue</t>
  </si>
  <si>
    <t>Business Account code</t>
  </si>
  <si>
    <t>On Course Stable Consumables</t>
  </si>
  <si>
    <t xml:space="preserve">Hand Tools and brush cutter, blower, hand mower </t>
  </si>
  <si>
    <t xml:space="preserve">                   Other Fuels - 2 stroke</t>
  </si>
  <si>
    <t>Motor Vehicle/Tractor - Fuels</t>
  </si>
  <si>
    <t>Electrical Maintenance (lights tracks, stables pump shed etc)</t>
  </si>
  <si>
    <t>Drainage cleaning to tracks</t>
  </si>
  <si>
    <t>RQ Track Maintenance Subsidy</t>
  </si>
  <si>
    <t>Tracks R&amp;M</t>
  </si>
  <si>
    <t>Equipment R&amp;M</t>
  </si>
  <si>
    <t>Vehicle Costs</t>
  </si>
  <si>
    <t>Stables R&amp;M</t>
  </si>
  <si>
    <t>Permanet Staff</t>
  </si>
  <si>
    <t>Casual Staff</t>
  </si>
  <si>
    <t>Capex Stables</t>
  </si>
  <si>
    <t>Training Revenue</t>
  </si>
  <si>
    <t>Capex Tracks, Grounds, Machinery</t>
  </si>
  <si>
    <t>Profit/Loss</t>
  </si>
  <si>
    <t>Total revenue</t>
  </si>
  <si>
    <t>FTE = Full Time Employee</t>
  </si>
  <si>
    <t>casual 1 -</t>
  </si>
  <si>
    <t>casual 2 -</t>
  </si>
  <si>
    <t>casual 3 -</t>
  </si>
  <si>
    <t>casual 4 -</t>
  </si>
  <si>
    <t>Total Expenses</t>
  </si>
  <si>
    <t>Capital Improvemnts</t>
  </si>
  <si>
    <t>Grand Total</t>
  </si>
  <si>
    <t>Tracks, Training, Stables, Grounds Budget</t>
  </si>
  <si>
    <t>Maintenance</t>
  </si>
  <si>
    <t>Thorougbred Revenue Budget</t>
  </si>
  <si>
    <t>Tracks, Training Stables Grds</t>
  </si>
  <si>
    <t>Expenses Budget</t>
  </si>
  <si>
    <t>Permanent Staff Budget</t>
  </si>
  <si>
    <t>Casual Staff Budget</t>
  </si>
  <si>
    <t xml:space="preserve"> Tracks and Grounds Capex/R&amp;M Budget</t>
  </si>
  <si>
    <t>Stables Capex/R&amp;M Budget</t>
  </si>
  <si>
    <t>Tools - small power and hand tools</t>
  </si>
  <si>
    <t>General R&amp;M, OHS</t>
  </si>
  <si>
    <t>Total General R&amp;M and OHS</t>
  </si>
  <si>
    <t>General R&amp;M and OHS</t>
  </si>
  <si>
    <t>Motor Vehicle Repairs and Fuel</t>
  </si>
  <si>
    <t>Repars &amp; Maintenance</t>
  </si>
  <si>
    <t>Mower - ride on</t>
  </si>
  <si>
    <t>Maintenance facility/structure</t>
  </si>
  <si>
    <t>Other Revenue</t>
  </si>
  <si>
    <t>Total other evenue</t>
  </si>
  <si>
    <t>Other revenue</t>
  </si>
  <si>
    <t>Divot repair  Soil</t>
  </si>
  <si>
    <t xml:space="preserve">Annual Renovation - </t>
  </si>
  <si>
    <t>Includes, mowing, coring, scarifying, aeration</t>
  </si>
  <si>
    <t>Registration and Insurance</t>
  </si>
  <si>
    <t>Travel to RQ track conference x 2 persons</t>
  </si>
  <si>
    <t>Nominate training facilites  eg: turf track, sand track, equine swim etc</t>
  </si>
  <si>
    <t>1 x turf track, 1 x sand track, 1 x equine swim, 1 x …......</t>
  </si>
  <si>
    <t xml:space="preserve"> Account Name</t>
  </si>
  <si>
    <t>Note -    ?   oncourse stables</t>
  </si>
  <si>
    <t>Waste Removal (track, grounds, stables, facilities waste)</t>
  </si>
  <si>
    <t>Pool Chemicals</t>
  </si>
  <si>
    <t>Pool repairs and servicing</t>
  </si>
  <si>
    <t>Pool fees</t>
  </si>
  <si>
    <t>$ per swim</t>
  </si>
  <si>
    <t>FTE 4</t>
  </si>
  <si>
    <t>FTE 5</t>
  </si>
  <si>
    <t>FTE 3</t>
  </si>
  <si>
    <t>FTE 2</t>
  </si>
  <si>
    <t>FTE 1</t>
  </si>
  <si>
    <t>TOTAL</t>
  </si>
  <si>
    <t>FY **</t>
  </si>
  <si>
    <t>FY** Budget</t>
  </si>
  <si>
    <t>FY**</t>
  </si>
  <si>
    <t>JULY</t>
  </si>
  <si>
    <t>AUGUST</t>
  </si>
  <si>
    <t>SEPT</t>
  </si>
  <si>
    <t>OCT</t>
  </si>
  <si>
    <t>NOVEM</t>
  </si>
  <si>
    <t>DEC</t>
  </si>
  <si>
    <t>JAN</t>
  </si>
  <si>
    <t>FEB</t>
  </si>
  <si>
    <t>MARCH</t>
  </si>
  <si>
    <t>APRIL</t>
  </si>
  <si>
    <t>MAY</t>
  </si>
  <si>
    <t>JUNE</t>
  </si>
  <si>
    <t>NOV</t>
  </si>
  <si>
    <t>FY20**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</si>
</sst>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&quot;$&quot;#,##0"/>
  </numFmts>
  <fonts count="37" x14ac:knownFonts="1">
    <font>
      <sz val="10"/>
      <name val="Arial"/>
    </font>
    <font>
      <sz val="10"/>
      <name val="Arial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4" fillId="0" borderId="0" applyAlignment="0">
      <alignment vertical="top" wrapText="1"/>
      <protection locked="0"/>
    </xf>
    <xf numFmtId="0" fontId="32" fillId="0" borderId="0"/>
    <xf numFmtId="0" fontId="7" fillId="0" borderId="0"/>
    <xf numFmtId="0" fontId="26" fillId="0" borderId="0"/>
    <xf numFmtId="0" fontId="1" fillId="23" borderId="7" applyNumberFormat="0" applyFont="0" applyAlignment="0" applyProtection="0"/>
    <xf numFmtId="0" fontId="7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26">
    <xf numFmtId="0" fontId="0" fillId="0" borderId="0" xfId="0"/>
    <xf numFmtId="0" fontId="7" fillId="0" borderId="0" xfId="0" applyFont="1"/>
    <xf numFmtId="164" fontId="7" fillId="0" borderId="0" xfId="0" applyNumberFormat="1" applyFont="1"/>
    <xf numFmtId="0" fontId="22" fillId="0" borderId="0" xfId="0" applyFont="1"/>
    <xf numFmtId="0" fontId="22" fillId="0" borderId="12" xfId="0" applyFont="1" applyBorder="1"/>
    <xf numFmtId="0" fontId="22" fillId="0" borderId="13" xfId="0" applyFont="1" applyBorder="1"/>
    <xf numFmtId="0" fontId="22" fillId="0" borderId="14" xfId="0" applyFont="1" applyBorder="1"/>
    <xf numFmtId="0" fontId="21" fillId="0" borderId="14" xfId="0" applyFont="1" applyBorder="1" applyAlignment="1">
      <alignment horizontal="center" vertical="center" wrapText="1"/>
    </xf>
    <xf numFmtId="165" fontId="22" fillId="0" borderId="14" xfId="28" applyNumberFormat="1" applyFont="1" applyBorder="1"/>
    <xf numFmtId="0" fontId="22" fillId="0" borderId="14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7" fillId="0" borderId="14" xfId="0" applyFont="1" applyBorder="1"/>
    <xf numFmtId="0" fontId="22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4" fontId="7" fillId="0" borderId="15" xfId="0" applyNumberFormat="1" applyFont="1" applyBorder="1"/>
    <xf numFmtId="164" fontId="7" fillId="0" borderId="16" xfId="0" applyNumberFormat="1" applyFont="1" applyBorder="1"/>
    <xf numFmtId="0" fontId="22" fillId="0" borderId="17" xfId="0" applyFont="1" applyBorder="1" applyAlignment="1">
      <alignment wrapText="1"/>
    </xf>
    <xf numFmtId="0" fontId="21" fillId="0" borderId="14" xfId="0" applyFont="1" applyBorder="1" applyAlignment="1">
      <alignment horizontal="left" vertical="center" wrapText="1"/>
    </xf>
    <xf numFmtId="0" fontId="7" fillId="0" borderId="20" xfId="0" applyFont="1" applyBorder="1"/>
    <xf numFmtId="0" fontId="7" fillId="0" borderId="15" xfId="0" applyFont="1" applyBorder="1"/>
    <xf numFmtId="0" fontId="7" fillId="0" borderId="15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top"/>
    </xf>
    <xf numFmtId="0" fontId="7" fillId="0" borderId="15" xfId="0" applyFont="1" applyBorder="1" applyAlignment="1">
      <alignment vertical="center" wrapText="1"/>
    </xf>
    <xf numFmtId="0" fontId="7" fillId="0" borderId="17" xfId="0" applyFont="1" applyBorder="1"/>
    <xf numFmtId="0" fontId="7" fillId="0" borderId="14" xfId="0" applyFont="1" applyBorder="1" applyAlignment="1">
      <alignment horizontal="left"/>
    </xf>
    <xf numFmtId="0" fontId="23" fillId="24" borderId="0" xfId="40" applyFont="1" applyFill="1" applyAlignment="1">
      <protection locked="0"/>
    </xf>
    <xf numFmtId="0" fontId="25" fillId="24" borderId="0" xfId="40" applyFont="1" applyFill="1" applyAlignment="1">
      <protection locked="0"/>
    </xf>
    <xf numFmtId="0" fontId="33" fillId="24" borderId="21" xfId="0" applyFont="1" applyFill="1" applyBorder="1"/>
    <xf numFmtId="0" fontId="33" fillId="24" borderId="22" xfId="0" applyFont="1" applyFill="1" applyBorder="1"/>
    <xf numFmtId="0" fontId="23" fillId="24" borderId="23" xfId="40" applyFont="1" applyFill="1" applyBorder="1" applyAlignment="1">
      <protection locked="0"/>
    </xf>
    <xf numFmtId="0" fontId="27" fillId="24" borderId="10" xfId="43" quotePrefix="1" applyFont="1" applyFill="1" applyBorder="1" applyAlignment="1">
      <alignment horizontal="center"/>
    </xf>
    <xf numFmtId="0" fontId="28" fillId="24" borderId="24" xfId="43" applyFont="1" applyFill="1" applyBorder="1"/>
    <xf numFmtId="0" fontId="25" fillId="24" borderId="25" xfId="40" applyFont="1" applyFill="1" applyBorder="1" applyAlignment="1" applyProtection="1">
      <alignment horizontal="left" vertical="top"/>
    </xf>
    <xf numFmtId="0" fontId="27" fillId="24" borderId="10" xfId="43" applyFont="1" applyFill="1" applyBorder="1" applyAlignment="1">
      <alignment horizontal="center"/>
    </xf>
    <xf numFmtId="0" fontId="25" fillId="24" borderId="26" xfId="40" applyFont="1" applyFill="1" applyBorder="1" applyAlignment="1" applyProtection="1">
      <alignment horizontal="left" vertical="top"/>
    </xf>
    <xf numFmtId="0" fontId="27" fillId="24" borderId="11" xfId="43" applyFont="1" applyFill="1" applyBorder="1" applyAlignment="1">
      <alignment horizontal="center"/>
    </xf>
    <xf numFmtId="0" fontId="28" fillId="24" borderId="27" xfId="43" applyFont="1" applyFill="1" applyBorder="1"/>
    <xf numFmtId="0" fontId="25" fillId="24" borderId="0" xfId="40" applyFont="1" applyFill="1" applyAlignment="1" applyProtection="1">
      <alignment horizontal="left" vertical="top"/>
    </xf>
    <xf numFmtId="0" fontId="7" fillId="0" borderId="20" xfId="42" applyBorder="1"/>
    <xf numFmtId="0" fontId="21" fillId="0" borderId="15" xfId="42" applyFont="1" applyBorder="1" applyAlignment="1">
      <alignment horizontal="center" vertical="center" wrapText="1"/>
    </xf>
    <xf numFmtId="0" fontId="32" fillId="0" borderId="15" xfId="41" applyBorder="1"/>
    <xf numFmtId="0" fontId="34" fillId="0" borderId="0" xfId="0" applyFont="1"/>
    <xf numFmtId="0" fontId="22" fillId="0" borderId="15" xfId="0" applyFont="1" applyBorder="1"/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/>
    </xf>
    <xf numFmtId="164" fontId="7" fillId="0" borderId="28" xfId="0" applyNumberFormat="1" applyFont="1" applyBorder="1"/>
    <xf numFmtId="0" fontId="22" fillId="0" borderId="29" xfId="0" applyFont="1" applyBorder="1"/>
    <xf numFmtId="0" fontId="0" fillId="0" borderId="29" xfId="0" applyBorder="1"/>
    <xf numFmtId="0" fontId="7" fillId="0" borderId="29" xfId="0" applyFont="1" applyBorder="1"/>
    <xf numFmtId="166" fontId="0" fillId="0" borderId="29" xfId="0" applyNumberFormat="1" applyBorder="1"/>
    <xf numFmtId="166" fontId="22" fillId="0" borderId="29" xfId="0" applyNumberFormat="1" applyFont="1" applyBorder="1"/>
    <xf numFmtId="0" fontId="35" fillId="0" borderId="29" xfId="0" applyFont="1" applyBorder="1" applyAlignment="1">
      <alignment horizontal="center"/>
    </xf>
    <xf numFmtId="0" fontId="22" fillId="0" borderId="29" xfId="0" applyFont="1" applyBorder="1" applyAlignment="1">
      <alignment horizontal="right" wrapText="1"/>
    </xf>
    <xf numFmtId="0" fontId="22" fillId="0" borderId="29" xfId="0" applyFont="1" applyBorder="1" applyAlignment="1">
      <alignment horizontal="right"/>
    </xf>
    <xf numFmtId="0" fontId="22" fillId="0" borderId="35" xfId="0" applyFont="1" applyBorder="1"/>
    <xf numFmtId="166" fontId="22" fillId="0" borderId="35" xfId="0" applyNumberFormat="1" applyFont="1" applyBorder="1"/>
    <xf numFmtId="0" fontId="35" fillId="0" borderId="29" xfId="0" applyFont="1" applyBorder="1" applyAlignment="1">
      <alignment horizontal="center" vertical="center"/>
    </xf>
    <xf numFmtId="0" fontId="35" fillId="0" borderId="0" xfId="0" applyFont="1"/>
    <xf numFmtId="0" fontId="21" fillId="0" borderId="2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left" vertical="center" wrapText="1"/>
    </xf>
    <xf numFmtId="164" fontId="7" fillId="0" borderId="36" xfId="0" applyNumberFormat="1" applyFont="1" applyBorder="1"/>
    <xf numFmtId="164" fontId="7" fillId="0" borderId="37" xfId="0" applyNumberFormat="1" applyFont="1" applyBorder="1"/>
    <xf numFmtId="0" fontId="22" fillId="0" borderId="29" xfId="0" applyFont="1" applyBorder="1" applyAlignment="1">
      <alignment horizontal="left" vertical="center" wrapText="1"/>
    </xf>
    <xf numFmtId="164" fontId="7" fillId="0" borderId="29" xfId="0" applyNumberFormat="1" applyFont="1" applyBorder="1"/>
    <xf numFmtId="5" fontId="22" fillId="0" borderId="34" xfId="28" applyNumberFormat="1" applyFont="1" applyBorder="1"/>
    <xf numFmtId="5" fontId="22" fillId="0" borderId="14" xfId="28" applyNumberFormat="1" applyFont="1" applyBorder="1"/>
    <xf numFmtId="5" fontId="22" fillId="0" borderId="18" xfId="28" applyNumberFormat="1" applyFont="1" applyBorder="1"/>
    <xf numFmtId="5" fontId="22" fillId="0" borderId="29" xfId="0" applyNumberFormat="1" applyFont="1" applyBorder="1"/>
    <xf numFmtId="5" fontId="22" fillId="0" borderId="38" xfId="0" applyNumberFormat="1" applyFont="1" applyBorder="1"/>
    <xf numFmtId="5" fontId="22" fillId="0" borderId="14" xfId="0" applyNumberFormat="1" applyFont="1" applyBorder="1"/>
    <xf numFmtId="5" fontId="7" fillId="0" borderId="15" xfId="0" applyNumberFormat="1" applyFont="1" applyBorder="1"/>
    <xf numFmtId="5" fontId="7" fillId="0" borderId="29" xfId="0" applyNumberFormat="1" applyFont="1" applyBorder="1"/>
    <xf numFmtId="0" fontId="7" fillId="24" borderId="15" xfId="0" applyFont="1" applyFill="1" applyBorder="1" applyAlignment="1">
      <alignment horizontal="left" vertical="center" wrapText="1"/>
    </xf>
    <xf numFmtId="0" fontId="36" fillId="0" borderId="15" xfId="41" applyFont="1" applyBorder="1"/>
    <xf numFmtId="0" fontId="22" fillId="24" borderId="29" xfId="40" applyFont="1" applyFill="1" applyBorder="1" applyAlignment="1">
      <protection locked="0"/>
    </xf>
    <xf numFmtId="0" fontId="7" fillId="24" borderId="0" xfId="40" applyFont="1" applyFill="1" applyAlignment="1">
      <protection locked="0"/>
    </xf>
    <xf numFmtId="0" fontId="22" fillId="24" borderId="15" xfId="40" applyFont="1" applyFill="1" applyBorder="1" applyAlignment="1">
      <alignment horizontal="center"/>
      <protection locked="0"/>
    </xf>
    <xf numFmtId="17" fontId="22" fillId="24" borderId="30" xfId="40" applyNumberFormat="1" applyFont="1" applyFill="1" applyBorder="1" applyAlignment="1">
      <alignment horizontal="center"/>
      <protection locked="0"/>
    </xf>
    <xf numFmtId="0" fontId="22" fillId="24" borderId="31" xfId="40" applyFont="1" applyFill="1" applyBorder="1" applyAlignment="1">
      <protection locked="0"/>
    </xf>
    <xf numFmtId="0" fontId="7" fillId="24" borderId="29" xfId="40" applyFont="1" applyFill="1" applyBorder="1" applyAlignment="1">
      <protection locked="0"/>
    </xf>
    <xf numFmtId="166" fontId="7" fillId="24" borderId="29" xfId="40" applyNumberFormat="1" applyFont="1" applyFill="1" applyBorder="1" applyAlignment="1">
      <protection locked="0"/>
    </xf>
    <xf numFmtId="0" fontId="22" fillId="24" borderId="32" xfId="40" applyFont="1" applyFill="1" applyBorder="1" applyAlignment="1">
      <protection locked="0"/>
    </xf>
    <xf numFmtId="166" fontId="22" fillId="24" borderId="32" xfId="40" applyNumberFormat="1" applyFont="1" applyFill="1" applyBorder="1" applyAlignment="1">
      <protection locked="0"/>
    </xf>
    <xf numFmtId="166" fontId="22" fillId="24" borderId="33" xfId="40" applyNumberFormat="1" applyFont="1" applyFill="1" applyBorder="1" applyAlignment="1">
      <protection locked="0"/>
    </xf>
    <xf numFmtId="0" fontId="7" fillId="0" borderId="10" xfId="0" applyFont="1" applyBorder="1"/>
    <xf numFmtId="0" fontId="7" fillId="0" borderId="0" xfId="0" applyFont="1" applyAlignment="1">
      <alignment wrapText="1"/>
    </xf>
    <xf numFmtId="165" fontId="7" fillId="0" borderId="15" xfId="28" applyNumberFormat="1" applyFont="1" applyBorder="1"/>
    <xf numFmtId="165" fontId="7" fillId="0" borderId="16" xfId="28" applyNumberFormat="1" applyFont="1" applyBorder="1"/>
    <xf numFmtId="5" fontId="7" fillId="0" borderId="15" xfId="28" applyNumberFormat="1" applyFont="1" applyBorder="1"/>
    <xf numFmtId="0" fontId="21" fillId="0" borderId="32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center" vertical="center" wrapText="1"/>
    </xf>
    <xf numFmtId="164" fontId="7" fillId="0" borderId="24" xfId="0" applyNumberFormat="1" applyFont="1" applyBorder="1"/>
    <xf numFmtId="0" fontId="7" fillId="0" borderId="35" xfId="0" applyFont="1" applyBorder="1" applyAlignment="1">
      <alignment horizontal="left" vertical="center" wrapText="1"/>
    </xf>
    <xf numFmtId="164" fontId="7" fillId="0" borderId="35" xfId="0" applyNumberFormat="1" applyFont="1" applyBorder="1"/>
    <xf numFmtId="0" fontId="7" fillId="0" borderId="39" xfId="0" applyFont="1" applyBorder="1"/>
    <xf numFmtId="0" fontId="7" fillId="0" borderId="40" xfId="0" applyFont="1" applyBorder="1"/>
    <xf numFmtId="0" fontId="21" fillId="0" borderId="0" xfId="0" applyFont="1" applyAlignment="1">
      <alignment horizontal="center" vertical="center" wrapText="1"/>
    </xf>
    <xf numFmtId="0" fontId="7" fillId="0" borderId="35" xfId="0" applyFont="1" applyBorder="1"/>
    <xf numFmtId="0" fontId="21" fillId="0" borderId="40" xfId="0" applyFont="1" applyBorder="1" applyAlignment="1">
      <alignment horizontal="center" vertical="center" wrapText="1"/>
    </xf>
    <xf numFmtId="0" fontId="7" fillId="0" borderId="41" xfId="0" applyFont="1" applyBorder="1"/>
    <xf numFmtId="0" fontId="7" fillId="0" borderId="42" xfId="0" applyFont="1" applyBorder="1"/>
    <xf numFmtId="0" fontId="21" fillId="0" borderId="4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left" vertical="center" wrapText="1"/>
    </xf>
    <xf numFmtId="164" fontId="7" fillId="0" borderId="42" xfId="0" applyNumberFormat="1" applyFont="1" applyBorder="1"/>
    <xf numFmtId="164" fontId="7" fillId="0" borderId="43" xfId="0" applyNumberFormat="1" applyFont="1" applyBorder="1"/>
    <xf numFmtId="0" fontId="22" fillId="0" borderId="40" xfId="0" applyFont="1" applyBorder="1"/>
    <xf numFmtId="164" fontId="7" fillId="0" borderId="44" xfId="0" applyNumberFormat="1" applyFont="1" applyBorder="1"/>
    <xf numFmtId="0" fontId="7" fillId="0" borderId="29" xfId="0" applyFont="1" applyBorder="1" applyAlignment="1">
      <alignment horizontal="left" vertical="center" wrapText="1"/>
    </xf>
    <xf numFmtId="5" fontId="22" fillId="0" borderId="36" xfId="0" applyNumberFormat="1" applyFont="1" applyBorder="1"/>
    <xf numFmtId="0" fontId="7" fillId="0" borderId="21" xfId="0" applyFont="1" applyBorder="1"/>
    <xf numFmtId="164" fontId="7" fillId="0" borderId="45" xfId="0" applyNumberFormat="1" applyFont="1" applyBorder="1"/>
    <xf numFmtId="0" fontId="7" fillId="0" borderId="14" xfId="0" applyFont="1" applyBorder="1" applyAlignment="1">
      <alignment horizontal="left" vertical="center" wrapText="1"/>
    </xf>
    <xf numFmtId="164" fontId="7" fillId="0" borderId="46" xfId="0" applyNumberFormat="1" applyFont="1" applyBorder="1"/>
    <xf numFmtId="0" fontId="21" fillId="0" borderId="35" xfId="0" applyFont="1" applyBorder="1" applyAlignment="1">
      <alignment horizontal="center" vertical="center" wrapText="1"/>
    </xf>
    <xf numFmtId="164" fontId="7" fillId="0" borderId="47" xfId="0" applyNumberFormat="1" applyFont="1" applyBorder="1"/>
    <xf numFmtId="5" fontId="7" fillId="0" borderId="48" xfId="0" applyNumberFormat="1" applyFont="1" applyBorder="1"/>
    <xf numFmtId="5" fontId="7" fillId="0" borderId="36" xfId="0" applyNumberFormat="1" applyFont="1" applyBorder="1"/>
    <xf numFmtId="0" fontId="7" fillId="0" borderId="2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34" fillId="0" borderId="29" xfId="0" applyFont="1" applyBorder="1" applyAlignment="1">
      <alignment horizont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3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2 2" xfId="41" xr:uid="{00000000-0005-0000-0000-000029000000}"/>
    <cellStyle name="Normal 3" xfId="42" xr:uid="{00000000-0005-0000-0000-00002A000000}"/>
    <cellStyle name="Normal_Sheet1" xfId="43" xr:uid="{00000000-0005-0000-0000-00002B000000}"/>
    <cellStyle name="Note" xfId="44" builtinId="10" customBuiltin="1"/>
    <cellStyle name="Note 2" xfId="45" xr:uid="{00000000-0005-0000-0000-00002D000000}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0A6FE-DBFB-424F-AC39-56C10CE637ED}">
  <dimension ref="B2:C41"/>
  <sheetViews>
    <sheetView workbookViewId="0">
      <selection activeCell="D7" sqref="D7"/>
    </sheetView>
  </sheetViews>
  <sheetFormatPr defaultRowHeight="12.5" x14ac:dyDescent="0.25"/>
  <cols>
    <col min="2" max="2" width="29.81640625" customWidth="1"/>
    <col min="3" max="3" width="17.26953125" customWidth="1"/>
    <col min="4" max="4" width="13" customWidth="1"/>
  </cols>
  <sheetData>
    <row r="2" spans="2:3" ht="14" x14ac:dyDescent="0.3">
      <c r="B2" s="122" t="s">
        <v>184</v>
      </c>
      <c r="C2" s="122"/>
    </row>
    <row r="3" spans="2:3" ht="14" x14ac:dyDescent="0.25">
      <c r="B3" s="58" t="s">
        <v>185</v>
      </c>
    </row>
    <row r="4" spans="2:3" ht="13" x14ac:dyDescent="0.3">
      <c r="B4" s="48" t="s">
        <v>151</v>
      </c>
      <c r="C4" s="49"/>
    </row>
    <row r="5" spans="2:3" x14ac:dyDescent="0.25">
      <c r="B5" s="49"/>
      <c r="C5" s="49"/>
    </row>
    <row r="6" spans="2:3" x14ac:dyDescent="0.25">
      <c r="B6" s="50" t="s">
        <v>164</v>
      </c>
      <c r="C6" s="51">
        <f>Revenue!E8</f>
        <v>0</v>
      </c>
    </row>
    <row r="7" spans="2:3" x14ac:dyDescent="0.25">
      <c r="B7" s="50" t="s">
        <v>172</v>
      </c>
      <c r="C7" s="51">
        <f>Revenue!E15</f>
        <v>0</v>
      </c>
    </row>
    <row r="8" spans="2:3" x14ac:dyDescent="0.25">
      <c r="B8" s="50" t="s">
        <v>203</v>
      </c>
      <c r="C8" s="51">
        <f>Revenue!E25</f>
        <v>0</v>
      </c>
    </row>
    <row r="9" spans="2:3" x14ac:dyDescent="0.25">
      <c r="B9" s="50"/>
      <c r="C9" s="51"/>
    </row>
    <row r="10" spans="2:3" x14ac:dyDescent="0.25">
      <c r="B10" s="50"/>
      <c r="C10" s="51"/>
    </row>
    <row r="11" spans="2:3" ht="13" x14ac:dyDescent="0.3">
      <c r="B11" s="55" t="s">
        <v>175</v>
      </c>
      <c r="C11" s="52">
        <f>SUM(C6:C8)</f>
        <v>0</v>
      </c>
    </row>
    <row r="13" spans="2:3" ht="13" x14ac:dyDescent="0.3">
      <c r="B13" s="48" t="s">
        <v>152</v>
      </c>
      <c r="C13" s="49"/>
    </row>
    <row r="14" spans="2:3" x14ac:dyDescent="0.25">
      <c r="B14" s="49"/>
      <c r="C14" s="49"/>
    </row>
    <row r="15" spans="2:3" x14ac:dyDescent="0.25">
      <c r="B15" s="50" t="s">
        <v>165</v>
      </c>
      <c r="C15" s="51">
        <f>Expenses!E25</f>
        <v>0</v>
      </c>
    </row>
    <row r="16" spans="2:3" x14ac:dyDescent="0.25">
      <c r="B16" s="50" t="s">
        <v>166</v>
      </c>
      <c r="C16" s="51">
        <f>Expenses!E31</f>
        <v>0</v>
      </c>
    </row>
    <row r="17" spans="2:3" x14ac:dyDescent="0.25">
      <c r="B17" s="50" t="s">
        <v>167</v>
      </c>
      <c r="C17" s="51">
        <f>Expenses!E37</f>
        <v>0</v>
      </c>
    </row>
    <row r="18" spans="2:3" x14ac:dyDescent="0.25">
      <c r="B18" s="50" t="s">
        <v>168</v>
      </c>
      <c r="C18" s="51">
        <f>Expenses!E44</f>
        <v>0</v>
      </c>
    </row>
    <row r="19" spans="2:3" x14ac:dyDescent="0.25">
      <c r="B19" s="50" t="s">
        <v>196</v>
      </c>
      <c r="C19" s="51">
        <f>Expenses!E56</f>
        <v>0</v>
      </c>
    </row>
    <row r="20" spans="2:3" x14ac:dyDescent="0.25">
      <c r="B20" s="49"/>
      <c r="C20" s="51"/>
    </row>
    <row r="21" spans="2:3" x14ac:dyDescent="0.25">
      <c r="B21" s="49" t="s">
        <v>169</v>
      </c>
      <c r="C21" s="51">
        <f>'Permanent Staff'!N10</f>
        <v>0</v>
      </c>
    </row>
    <row r="22" spans="2:3" x14ac:dyDescent="0.25">
      <c r="B22" s="49" t="s">
        <v>170</v>
      </c>
      <c r="C22" s="51">
        <f>'Casual Employees'!N9</f>
        <v>0</v>
      </c>
    </row>
    <row r="23" spans="2:3" x14ac:dyDescent="0.25">
      <c r="B23" s="49"/>
      <c r="C23" s="51"/>
    </row>
    <row r="24" spans="2:3" x14ac:dyDescent="0.25">
      <c r="B24" s="49"/>
      <c r="C24" s="51"/>
    </row>
    <row r="25" spans="2:3" ht="13" x14ac:dyDescent="0.3">
      <c r="B25" s="55" t="s">
        <v>181</v>
      </c>
      <c r="C25" s="52">
        <f>SUM(C15:C24)</f>
        <v>0</v>
      </c>
    </row>
    <row r="26" spans="2:3" ht="13" x14ac:dyDescent="0.3">
      <c r="B26" s="48"/>
      <c r="C26" s="51"/>
    </row>
    <row r="27" spans="2:3" ht="13" x14ac:dyDescent="0.3">
      <c r="B27" s="48"/>
      <c r="C27" s="51"/>
    </row>
    <row r="28" spans="2:3" ht="13" x14ac:dyDescent="0.3">
      <c r="B28" s="55" t="s">
        <v>174</v>
      </c>
      <c r="C28" s="52">
        <f>C11-C25</f>
        <v>0</v>
      </c>
    </row>
    <row r="29" spans="2:3" ht="13" x14ac:dyDescent="0.3">
      <c r="B29" s="48"/>
      <c r="C29" s="52"/>
    </row>
    <row r="30" spans="2:3" ht="13" x14ac:dyDescent="0.3">
      <c r="B30" s="56"/>
      <c r="C30" s="57"/>
    </row>
    <row r="31" spans="2:3" ht="13" x14ac:dyDescent="0.3">
      <c r="B31" s="48"/>
      <c r="C31" s="52"/>
    </row>
    <row r="32" spans="2:3" ht="14" x14ac:dyDescent="0.3">
      <c r="B32" s="53" t="s">
        <v>182</v>
      </c>
      <c r="C32" s="52"/>
    </row>
    <row r="33" spans="2:3" x14ac:dyDescent="0.25">
      <c r="B33" s="49"/>
      <c r="C33" s="49"/>
    </row>
    <row r="34" spans="2:3" x14ac:dyDescent="0.25">
      <c r="B34" s="50" t="s">
        <v>173</v>
      </c>
      <c r="C34" s="51">
        <f>'Capex &amp; Major R&amp;M Track'!C38</f>
        <v>0</v>
      </c>
    </row>
    <row r="35" spans="2:3" x14ac:dyDescent="0.25">
      <c r="B35" s="49" t="s">
        <v>171</v>
      </c>
      <c r="C35" s="51">
        <f>'Capex &amp; Major R&amp;M Stables'!C38</f>
        <v>0</v>
      </c>
    </row>
    <row r="36" spans="2:3" x14ac:dyDescent="0.25">
      <c r="B36" s="49"/>
      <c r="C36" s="51"/>
    </row>
    <row r="37" spans="2:3" x14ac:dyDescent="0.25">
      <c r="B37" s="49"/>
      <c r="C37" s="51"/>
    </row>
    <row r="38" spans="2:3" ht="13" x14ac:dyDescent="0.3">
      <c r="B38" s="55" t="s">
        <v>28</v>
      </c>
      <c r="C38" s="52">
        <f>C34+C35</f>
        <v>0</v>
      </c>
    </row>
    <row r="39" spans="2:3" x14ac:dyDescent="0.25">
      <c r="B39" s="49"/>
      <c r="C39" s="49"/>
    </row>
    <row r="40" spans="2:3" x14ac:dyDescent="0.25">
      <c r="B40" s="49"/>
      <c r="C40" s="49"/>
    </row>
    <row r="41" spans="2:3" ht="13" x14ac:dyDescent="0.3">
      <c r="B41" s="48"/>
      <c r="C41" s="52"/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89DBB-1FDA-454F-8DA4-E78F486B50EA}">
  <sheetPr>
    <pageSetUpPr fitToPage="1"/>
  </sheetPr>
  <dimension ref="A1:Q32"/>
  <sheetViews>
    <sheetView topLeftCell="A2" workbookViewId="0">
      <pane xSplit="1" ySplit="3" topLeftCell="B5" activePane="bottomRight" state="frozen"/>
      <selection activeCell="A2" sqref="A2"/>
      <selection pane="topRight" activeCell="B2" sqref="B2"/>
      <selection pane="bottomLeft" activeCell="A5" sqref="A5"/>
      <selection pane="bottomRight" activeCell="E4" sqref="E4"/>
    </sheetView>
  </sheetViews>
  <sheetFormatPr defaultColWidth="9.1796875" defaultRowHeight="12.5" x14ac:dyDescent="0.25"/>
  <cols>
    <col min="1" max="1" width="10.453125" style="1" customWidth="1"/>
    <col min="2" max="2" width="33.81640625" style="1" customWidth="1"/>
    <col min="3" max="3" width="7" style="1" customWidth="1"/>
    <col min="4" max="4" width="45.7265625" style="1" customWidth="1"/>
    <col min="5" max="5" width="8" style="1" customWidth="1"/>
    <col min="6" max="7" width="7.1796875" style="1" customWidth="1"/>
    <col min="8" max="8" width="7.26953125" style="1" customWidth="1"/>
    <col min="9" max="10" width="7.453125" style="1" customWidth="1"/>
    <col min="11" max="12" width="7.26953125" style="1" customWidth="1"/>
    <col min="13" max="13" width="6.81640625" style="1" customWidth="1"/>
    <col min="14" max="14" width="7.54296875" style="1" customWidth="1"/>
    <col min="15" max="15" width="6.81640625" style="1" customWidth="1"/>
    <col min="16" max="16" width="7.7265625" style="1" customWidth="1"/>
    <col min="17" max="17" width="6.81640625" style="1" customWidth="1"/>
    <col min="18" max="16384" width="9.1796875" style="1"/>
  </cols>
  <sheetData>
    <row r="1" spans="1:17" hidden="1" x14ac:dyDescent="0.25"/>
    <row r="2" spans="1:17" ht="14" x14ac:dyDescent="0.3">
      <c r="A2" s="59" t="s">
        <v>224</v>
      </c>
      <c r="B2" s="59" t="s">
        <v>186</v>
      </c>
      <c r="D2" s="124" t="s">
        <v>209</v>
      </c>
      <c r="E2" s="124"/>
      <c r="F2" s="124"/>
    </row>
    <row r="3" spans="1:17" ht="14.5" thickBot="1" x14ac:dyDescent="0.35">
      <c r="A3" s="123"/>
      <c r="B3" s="123"/>
      <c r="D3" s="125" t="s">
        <v>210</v>
      </c>
      <c r="E3" s="125"/>
      <c r="F3" s="125"/>
    </row>
    <row r="4" spans="1:17" ht="42" customHeight="1" thickBot="1" x14ac:dyDescent="0.35">
      <c r="A4" s="17" t="s">
        <v>140</v>
      </c>
      <c r="B4" s="45" t="s">
        <v>147</v>
      </c>
      <c r="C4" s="7" t="s">
        <v>0</v>
      </c>
      <c r="D4" s="91" t="s">
        <v>148</v>
      </c>
      <c r="E4" s="92" t="s">
        <v>225</v>
      </c>
      <c r="F4" s="92" t="s">
        <v>2</v>
      </c>
      <c r="G4" s="9" t="s">
        <v>3</v>
      </c>
      <c r="H4" s="9" t="s">
        <v>4</v>
      </c>
      <c r="I4" s="9" t="s">
        <v>5</v>
      </c>
      <c r="J4" s="9" t="s">
        <v>6</v>
      </c>
      <c r="K4" s="9" t="s">
        <v>7</v>
      </c>
      <c r="L4" s="9" t="s">
        <v>8</v>
      </c>
      <c r="M4" s="9" t="s">
        <v>9</v>
      </c>
      <c r="N4" s="9" t="s">
        <v>10</v>
      </c>
      <c r="O4" s="9" t="s">
        <v>11</v>
      </c>
      <c r="P4" s="9" t="s">
        <v>12</v>
      </c>
      <c r="Q4" s="10" t="s">
        <v>13</v>
      </c>
    </row>
    <row r="5" spans="1:17" ht="11.25" customHeight="1" x14ac:dyDescent="0.3">
      <c r="A5" s="19"/>
      <c r="B5" s="44" t="s">
        <v>143</v>
      </c>
      <c r="C5" s="22"/>
      <c r="D5" s="21"/>
      <c r="E5" s="119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0"/>
    </row>
    <row r="6" spans="1:17" ht="11.25" customHeight="1" x14ac:dyDescent="0.25">
      <c r="A6" s="19"/>
      <c r="B6" s="20" t="s">
        <v>141</v>
      </c>
      <c r="C6" s="22"/>
      <c r="D6" s="24" t="s">
        <v>142</v>
      </c>
      <c r="E6" s="118">
        <f t="shared" ref="E6:E23" si="0">SUM(F6:Q6)</f>
        <v>0</v>
      </c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</row>
    <row r="7" spans="1:17" ht="11.25" customHeight="1" x14ac:dyDescent="0.25">
      <c r="A7" s="19"/>
      <c r="B7" s="20"/>
      <c r="C7" s="22"/>
      <c r="D7" s="21"/>
      <c r="E7" s="72">
        <f t="shared" si="0"/>
        <v>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11.25" customHeight="1" x14ac:dyDescent="0.3">
      <c r="A8" s="50"/>
      <c r="B8" s="48"/>
      <c r="C8" s="60"/>
      <c r="D8" s="48" t="s">
        <v>155</v>
      </c>
      <c r="E8" s="69">
        <f>SUM(E6:E7)</f>
        <v>0</v>
      </c>
      <c r="F8" s="73">
        <f>SUM(F6:F7)</f>
        <v>0</v>
      </c>
      <c r="G8" s="73">
        <f t="shared" ref="G8:Q8" si="1">SUM(G6:G7)</f>
        <v>0</v>
      </c>
      <c r="H8" s="73">
        <f t="shared" si="1"/>
        <v>0</v>
      </c>
      <c r="I8" s="73">
        <f t="shared" si="1"/>
        <v>0</v>
      </c>
      <c r="J8" s="73">
        <f t="shared" si="1"/>
        <v>0</v>
      </c>
      <c r="K8" s="73">
        <f t="shared" si="1"/>
        <v>0</v>
      </c>
      <c r="L8" s="73">
        <f t="shared" si="1"/>
        <v>0</v>
      </c>
      <c r="M8" s="73">
        <f t="shared" si="1"/>
        <v>0</v>
      </c>
      <c r="N8" s="73">
        <f t="shared" si="1"/>
        <v>0</v>
      </c>
      <c r="O8" s="73">
        <f t="shared" si="1"/>
        <v>0</v>
      </c>
      <c r="P8" s="73">
        <f t="shared" si="1"/>
        <v>0</v>
      </c>
      <c r="Q8" s="73">
        <f t="shared" si="1"/>
        <v>0</v>
      </c>
    </row>
    <row r="9" spans="1:17" ht="11.25" customHeight="1" x14ac:dyDescent="0.25">
      <c r="A9" s="86"/>
      <c r="B9" s="99"/>
      <c r="C9" s="115"/>
      <c r="D9" s="94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116"/>
    </row>
    <row r="10" spans="1:17" ht="11.25" customHeight="1" x14ac:dyDescent="0.3">
      <c r="A10" s="50"/>
      <c r="B10" s="48" t="s">
        <v>146</v>
      </c>
      <c r="C10" s="60"/>
      <c r="D10" s="109"/>
      <c r="E10" s="117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116"/>
    </row>
    <row r="11" spans="1:17" ht="11.25" customHeight="1" x14ac:dyDescent="0.25">
      <c r="A11" s="19"/>
      <c r="B11" s="20" t="s">
        <v>144</v>
      </c>
      <c r="C11" s="22"/>
      <c r="D11" s="21" t="s">
        <v>149</v>
      </c>
      <c r="E11" s="72">
        <f t="shared" si="0"/>
        <v>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</row>
    <row r="12" spans="1:17" ht="11.25" customHeight="1" x14ac:dyDescent="0.25">
      <c r="A12" s="19"/>
      <c r="B12" s="20" t="s">
        <v>145</v>
      </c>
      <c r="C12" s="22"/>
      <c r="D12" s="21" t="s">
        <v>150</v>
      </c>
      <c r="E12" s="72">
        <f t="shared" si="0"/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</row>
    <row r="13" spans="1:17" ht="11.25" customHeight="1" x14ac:dyDescent="0.25">
      <c r="A13" s="19"/>
      <c r="B13" s="20" t="s">
        <v>216</v>
      </c>
      <c r="C13" s="22"/>
      <c r="D13" s="21" t="s">
        <v>217</v>
      </c>
      <c r="E13" s="72">
        <f t="shared" si="0"/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</row>
    <row r="14" spans="1:17" ht="11.25" customHeight="1" x14ac:dyDescent="0.25">
      <c r="A14" s="19"/>
      <c r="B14" s="20"/>
      <c r="C14" s="22"/>
      <c r="D14" s="21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</row>
    <row r="15" spans="1:17" ht="11.25" customHeight="1" x14ac:dyDescent="0.3">
      <c r="A15" s="50"/>
      <c r="B15" s="50"/>
      <c r="C15" s="60"/>
      <c r="D15" s="64" t="s">
        <v>156</v>
      </c>
      <c r="E15" s="69">
        <f t="shared" si="0"/>
        <v>0</v>
      </c>
      <c r="F15" s="65">
        <f>SUM(F11:F13)</f>
        <v>0</v>
      </c>
      <c r="G15" s="65">
        <f>SUM(G11:G13)</f>
        <v>0</v>
      </c>
      <c r="H15" s="65">
        <f t="shared" ref="H15:P15" si="2">SUM(H11:H13)</f>
        <v>0</v>
      </c>
      <c r="I15" s="65">
        <f t="shared" si="2"/>
        <v>0</v>
      </c>
      <c r="J15" s="65">
        <f t="shared" si="2"/>
        <v>0</v>
      </c>
      <c r="K15" s="65">
        <f t="shared" si="2"/>
        <v>0</v>
      </c>
      <c r="L15" s="65">
        <f t="shared" si="2"/>
        <v>0</v>
      </c>
      <c r="M15" s="65">
        <f t="shared" si="2"/>
        <v>0</v>
      </c>
      <c r="N15" s="65">
        <f t="shared" si="2"/>
        <v>0</v>
      </c>
      <c r="O15" s="65">
        <f t="shared" si="2"/>
        <v>0</v>
      </c>
      <c r="P15" s="65">
        <f t="shared" si="2"/>
        <v>0</v>
      </c>
      <c r="Q15" s="65">
        <f>SUM(Q11:Q13)</f>
        <v>0</v>
      </c>
    </row>
    <row r="16" spans="1:17" ht="11.25" customHeight="1" x14ac:dyDescent="0.25">
      <c r="A16" s="86"/>
      <c r="B16" s="99"/>
      <c r="C16" s="115"/>
      <c r="D16" s="94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114"/>
    </row>
    <row r="17" spans="1:17" ht="11.25" customHeight="1" x14ac:dyDescent="0.3">
      <c r="A17" s="50"/>
      <c r="B17" s="48" t="s">
        <v>201</v>
      </c>
      <c r="C17" s="60"/>
      <c r="D17" s="109"/>
      <c r="E17" s="117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116"/>
    </row>
    <row r="18" spans="1:17" ht="11.25" customHeight="1" x14ac:dyDescent="0.25">
      <c r="A18" s="19"/>
      <c r="B18" s="20"/>
      <c r="C18" s="22"/>
      <c r="D18" s="21"/>
      <c r="E18" s="72">
        <f t="shared" si="0"/>
        <v>0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6"/>
    </row>
    <row r="19" spans="1:17" ht="11.25" customHeight="1" x14ac:dyDescent="0.25">
      <c r="A19" s="19"/>
      <c r="B19" s="20"/>
      <c r="C19" s="22"/>
      <c r="D19" s="21"/>
      <c r="E19" s="72">
        <f t="shared" si="0"/>
        <v>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6"/>
    </row>
    <row r="20" spans="1:17" ht="11.25" customHeight="1" x14ac:dyDescent="0.25">
      <c r="A20" s="19"/>
      <c r="B20" s="20"/>
      <c r="C20" s="22"/>
      <c r="D20" s="23"/>
      <c r="E20" s="72">
        <f t="shared" si="0"/>
        <v>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6"/>
    </row>
    <row r="21" spans="1:17" ht="11.25" customHeight="1" x14ac:dyDescent="0.25">
      <c r="A21" s="19"/>
      <c r="B21" s="20"/>
      <c r="C21" s="22"/>
      <c r="D21" s="21"/>
      <c r="E21" s="72">
        <f t="shared" si="0"/>
        <v>0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ht="11.25" customHeight="1" x14ac:dyDescent="0.25">
      <c r="A22" s="19"/>
      <c r="B22" s="20"/>
      <c r="C22" s="22"/>
      <c r="D22" s="21"/>
      <c r="E22" s="72">
        <f t="shared" si="0"/>
        <v>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ht="11.25" customHeight="1" x14ac:dyDescent="0.25">
      <c r="A23" s="19"/>
      <c r="B23" s="20"/>
      <c r="C23" s="22"/>
      <c r="D23" s="21"/>
      <c r="E23" s="72">
        <f t="shared" si="0"/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 ht="11.25" customHeight="1" x14ac:dyDescent="0.25">
      <c r="A24" s="19"/>
      <c r="B24" s="20"/>
      <c r="C24" s="22"/>
      <c r="D24" s="21"/>
      <c r="E24" s="72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 ht="11.25" customHeight="1" x14ac:dyDescent="0.3">
      <c r="A25" s="19"/>
      <c r="B25" s="20"/>
      <c r="C25" s="22"/>
      <c r="D25" s="64" t="s">
        <v>202</v>
      </c>
      <c r="E25" s="69">
        <f>SUM(E17:E23)</f>
        <v>0</v>
      </c>
      <c r="F25" s="73">
        <f>SUM(F18:F23)</f>
        <v>0</v>
      </c>
      <c r="G25" s="73">
        <f t="shared" ref="G25:P25" si="3">SUM(G18:G23)</f>
        <v>0</v>
      </c>
      <c r="H25" s="73">
        <f t="shared" si="3"/>
        <v>0</v>
      </c>
      <c r="I25" s="73">
        <f t="shared" si="3"/>
        <v>0</v>
      </c>
      <c r="J25" s="73">
        <f t="shared" si="3"/>
        <v>0</v>
      </c>
      <c r="K25" s="73">
        <f t="shared" si="3"/>
        <v>0</v>
      </c>
      <c r="L25" s="73">
        <f t="shared" si="3"/>
        <v>0</v>
      </c>
      <c r="M25" s="73">
        <f t="shared" si="3"/>
        <v>0</v>
      </c>
      <c r="N25" s="73">
        <f t="shared" si="3"/>
        <v>0</v>
      </c>
      <c r="O25" s="73">
        <f t="shared" si="3"/>
        <v>0</v>
      </c>
      <c r="P25" s="73">
        <f t="shared" si="3"/>
        <v>0</v>
      </c>
      <c r="Q25" s="73">
        <f>SUM(Q18:Q23)</f>
        <v>0</v>
      </c>
    </row>
    <row r="26" spans="1:17" ht="11.25" customHeight="1" x14ac:dyDescent="0.25">
      <c r="A26" s="19"/>
      <c r="B26" s="20"/>
      <c r="C26" s="22"/>
      <c r="D26" s="21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/>
    </row>
    <row r="27" spans="1:17" ht="11.25" customHeight="1" x14ac:dyDescent="0.25">
      <c r="A27" s="19"/>
      <c r="B27" s="20"/>
      <c r="C27" s="22"/>
      <c r="D27" s="21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6"/>
    </row>
    <row r="28" spans="1:17" ht="22.5" customHeight="1" x14ac:dyDescent="0.25">
      <c r="A28" s="19"/>
      <c r="B28" s="20"/>
      <c r="C28" s="22"/>
      <c r="D28" s="21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11.25" customHeight="1" thickBot="1" x14ac:dyDescent="0.3">
      <c r="A29" s="19"/>
      <c r="B29" s="20"/>
      <c r="C29" s="22"/>
      <c r="D29" s="21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6"/>
    </row>
    <row r="30" spans="1:17" ht="13.5" thickBot="1" x14ac:dyDescent="0.35">
      <c r="A30" s="25"/>
      <c r="B30" s="11"/>
      <c r="C30" s="7" t="s">
        <v>28</v>
      </c>
      <c r="D30" s="26"/>
      <c r="E30" s="71">
        <f>E8+E15+E25</f>
        <v>0</v>
      </c>
      <c r="F30" s="71">
        <f>F8+F15+F25</f>
        <v>0</v>
      </c>
      <c r="G30" s="71">
        <f t="shared" ref="G30:P30" si="4">G8+G15+G25</f>
        <v>0</v>
      </c>
      <c r="H30" s="71">
        <f t="shared" si="4"/>
        <v>0</v>
      </c>
      <c r="I30" s="71">
        <f t="shared" si="4"/>
        <v>0</v>
      </c>
      <c r="J30" s="71">
        <f t="shared" si="4"/>
        <v>0</v>
      </c>
      <c r="K30" s="71">
        <f t="shared" si="4"/>
        <v>0</v>
      </c>
      <c r="L30" s="71">
        <f t="shared" si="4"/>
        <v>0</v>
      </c>
      <c r="M30" s="71">
        <f t="shared" si="4"/>
        <v>0</v>
      </c>
      <c r="N30" s="71">
        <f t="shared" si="4"/>
        <v>0</v>
      </c>
      <c r="O30" s="71">
        <f t="shared" si="4"/>
        <v>0</v>
      </c>
      <c r="P30" s="71">
        <f t="shared" si="4"/>
        <v>0</v>
      </c>
      <c r="Q30" s="71">
        <f>Q8+Q15+Q25</f>
        <v>0</v>
      </c>
    </row>
    <row r="32" spans="1:17" ht="13" x14ac:dyDescent="0.3">
      <c r="B32" s="3" t="s">
        <v>128</v>
      </c>
    </row>
  </sheetData>
  <mergeCells count="3">
    <mergeCell ref="A3:B3"/>
    <mergeCell ref="D2:F2"/>
    <mergeCell ref="D3:F3"/>
  </mergeCells>
  <pageMargins left="0.2" right="0.19" top="0.2" bottom="0.21" header="0.21" footer="0.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60"/>
  <sheetViews>
    <sheetView topLeftCell="A2" workbookViewId="0">
      <pane xSplit="1" ySplit="3" topLeftCell="D53" activePane="bottomRight" state="frozen"/>
      <selection activeCell="A2" sqref="A2"/>
      <selection pane="topRight" activeCell="B2" sqref="B2"/>
      <selection pane="bottomLeft" activeCell="A5" sqref="A5"/>
      <selection pane="bottomRight" activeCell="E4" sqref="E4"/>
    </sheetView>
  </sheetViews>
  <sheetFormatPr defaultColWidth="9.1796875" defaultRowHeight="12.5" x14ac:dyDescent="0.25"/>
  <cols>
    <col min="1" max="1" width="13.26953125" style="1" customWidth="1"/>
    <col min="2" max="2" width="32.453125" style="1" customWidth="1"/>
    <col min="3" max="3" width="7" style="1" customWidth="1"/>
    <col min="4" max="4" width="51.54296875" style="1" customWidth="1"/>
    <col min="5" max="5" width="8" style="1" customWidth="1"/>
    <col min="6" max="7" width="7.1796875" style="1" customWidth="1"/>
    <col min="8" max="8" width="7.26953125" style="1" customWidth="1"/>
    <col min="9" max="10" width="7.453125" style="1" customWidth="1"/>
    <col min="11" max="12" width="7.26953125" style="1" customWidth="1"/>
    <col min="13" max="13" width="6.81640625" style="1" customWidth="1"/>
    <col min="14" max="14" width="7.54296875" style="1" customWidth="1"/>
    <col min="15" max="15" width="6.81640625" style="1" customWidth="1"/>
    <col min="16" max="16" width="7.7265625" style="1" customWidth="1"/>
    <col min="17" max="17" width="6.81640625" style="1" customWidth="1"/>
    <col min="18" max="16384" width="9.1796875" style="1"/>
  </cols>
  <sheetData>
    <row r="1" spans="1:17" hidden="1" x14ac:dyDescent="0.25"/>
    <row r="2" spans="1:17" ht="16.5" customHeight="1" x14ac:dyDescent="0.3">
      <c r="A2" s="59" t="s">
        <v>226</v>
      </c>
      <c r="B2" s="59" t="s">
        <v>187</v>
      </c>
      <c r="C2" s="3"/>
    </row>
    <row r="3" spans="1:17" ht="19.5" customHeight="1" thickBot="1" x14ac:dyDescent="0.35">
      <c r="A3" s="3"/>
      <c r="B3" s="59" t="s">
        <v>188</v>
      </c>
      <c r="D3" s="43" t="s">
        <v>153</v>
      </c>
    </row>
    <row r="4" spans="1:17" ht="31.5" customHeight="1" thickBot="1" x14ac:dyDescent="0.35">
      <c r="A4" s="17" t="s">
        <v>157</v>
      </c>
      <c r="B4" s="6" t="s">
        <v>211</v>
      </c>
      <c r="C4" s="7" t="s">
        <v>0</v>
      </c>
      <c r="D4" s="18" t="s">
        <v>1</v>
      </c>
      <c r="E4" s="9" t="s">
        <v>225</v>
      </c>
      <c r="F4" s="9" t="s">
        <v>2</v>
      </c>
      <c r="G4" s="9" t="s">
        <v>3</v>
      </c>
      <c r="H4" s="9" t="s">
        <v>4</v>
      </c>
      <c r="I4" s="9" t="s">
        <v>5</v>
      </c>
      <c r="J4" s="9" t="s">
        <v>6</v>
      </c>
      <c r="K4" s="9" t="s">
        <v>7</v>
      </c>
      <c r="L4" s="9" t="s">
        <v>8</v>
      </c>
      <c r="M4" s="9" t="s">
        <v>9</v>
      </c>
      <c r="N4" s="9" t="s">
        <v>10</v>
      </c>
      <c r="O4" s="9" t="s">
        <v>11</v>
      </c>
      <c r="P4" s="9" t="s">
        <v>12</v>
      </c>
      <c r="Q4" s="10" t="s">
        <v>13</v>
      </c>
    </row>
    <row r="5" spans="1:17" ht="11.25" customHeight="1" x14ac:dyDescent="0.25">
      <c r="A5" s="19"/>
      <c r="B5" s="20"/>
      <c r="C5" s="13"/>
      <c r="D5" s="21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</row>
    <row r="6" spans="1:17" ht="14" customHeight="1" x14ac:dyDescent="0.3">
      <c r="A6" s="50"/>
      <c r="B6" s="48" t="s">
        <v>33</v>
      </c>
      <c r="C6" s="60"/>
      <c r="D6" s="61" t="s">
        <v>14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3"/>
    </row>
    <row r="7" spans="1:17" ht="14" customHeight="1" x14ac:dyDescent="0.25">
      <c r="A7" s="19"/>
      <c r="B7" s="20"/>
      <c r="C7" s="22"/>
      <c r="D7" s="21" t="s">
        <v>50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14" customHeight="1" x14ac:dyDescent="0.25">
      <c r="A8" s="19"/>
      <c r="B8" s="20"/>
      <c r="C8" s="22"/>
      <c r="D8" s="21" t="s">
        <v>51</v>
      </c>
      <c r="E8" s="15"/>
      <c r="F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14" customHeight="1" x14ac:dyDescent="0.25">
      <c r="A9" s="19"/>
      <c r="B9" s="20"/>
      <c r="C9" s="22"/>
      <c r="D9" s="21" t="s">
        <v>15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6"/>
    </row>
    <row r="10" spans="1:17" ht="14" customHeight="1" x14ac:dyDescent="0.25">
      <c r="A10" s="19"/>
      <c r="B10" s="20"/>
      <c r="C10" s="22"/>
      <c r="D10" s="21" t="s">
        <v>16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6"/>
    </row>
    <row r="11" spans="1:17" ht="14" customHeight="1" x14ac:dyDescent="0.25">
      <c r="A11" s="19"/>
      <c r="B11" s="20"/>
      <c r="C11" s="22"/>
      <c r="D11" s="21" t="s">
        <v>17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</row>
    <row r="12" spans="1:17" ht="14" customHeight="1" x14ac:dyDescent="0.25">
      <c r="A12" s="19"/>
      <c r="B12" s="20"/>
      <c r="C12" s="22"/>
      <c r="D12" s="21" t="s">
        <v>18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</row>
    <row r="13" spans="1:17" ht="14" customHeight="1" x14ac:dyDescent="0.25">
      <c r="A13" s="19"/>
      <c r="B13" s="20"/>
      <c r="C13" s="22"/>
      <c r="D13" s="21" t="s">
        <v>19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</row>
    <row r="14" spans="1:17" ht="14" customHeight="1" x14ac:dyDescent="0.25">
      <c r="A14" s="19"/>
      <c r="B14" s="20"/>
      <c r="C14" s="22"/>
      <c r="D14" s="21" t="s">
        <v>20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</row>
    <row r="15" spans="1:17" ht="14" customHeight="1" x14ac:dyDescent="0.25">
      <c r="A15" s="19"/>
      <c r="B15" s="20"/>
      <c r="C15" s="22"/>
      <c r="D15" s="21" t="s">
        <v>204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4" customHeight="1" x14ac:dyDescent="0.25">
      <c r="A16" s="19"/>
      <c r="B16" s="20"/>
      <c r="C16" s="22"/>
      <c r="D16" s="21" t="s">
        <v>205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6"/>
    </row>
    <row r="17" spans="1:17" ht="14" customHeight="1" x14ac:dyDescent="0.25">
      <c r="A17" s="19"/>
      <c r="B17" s="20"/>
      <c r="C17" s="22"/>
      <c r="D17" s="21" t="s">
        <v>206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6"/>
    </row>
    <row r="18" spans="1:17" ht="14" customHeight="1" x14ac:dyDescent="0.25">
      <c r="A18" s="19"/>
      <c r="B18" s="20"/>
      <c r="C18" s="22"/>
      <c r="D18" s="21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6"/>
    </row>
    <row r="19" spans="1:17" ht="14" customHeight="1" x14ac:dyDescent="0.25">
      <c r="A19" s="19"/>
      <c r="B19" s="20"/>
      <c r="C19" s="22"/>
      <c r="D19" s="23" t="s">
        <v>32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6"/>
    </row>
    <row r="20" spans="1:17" ht="14" customHeight="1" x14ac:dyDescent="0.25">
      <c r="A20" s="19"/>
      <c r="B20" s="20"/>
      <c r="C20" s="22"/>
      <c r="D20" s="21" t="s">
        <v>30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ht="14" customHeight="1" x14ac:dyDescent="0.25">
      <c r="A21" s="19"/>
      <c r="B21" s="20"/>
      <c r="C21" s="22"/>
      <c r="D21" s="21" t="s">
        <v>154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ht="14" customHeight="1" x14ac:dyDescent="0.25">
      <c r="A22" s="19"/>
      <c r="B22" s="20"/>
      <c r="C22" s="22"/>
      <c r="D22" s="21" t="s">
        <v>31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ht="14" customHeight="1" x14ac:dyDescent="0.25">
      <c r="A23" s="19"/>
      <c r="B23" s="20"/>
      <c r="C23" s="22"/>
      <c r="D23" s="21" t="s">
        <v>23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 ht="14" customHeight="1" x14ac:dyDescent="0.25">
      <c r="A24" s="19"/>
      <c r="B24" s="20"/>
      <c r="C24" s="22"/>
      <c r="D24" s="21" t="s">
        <v>25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 ht="14" customHeight="1" x14ac:dyDescent="0.3">
      <c r="A25" s="96"/>
      <c r="B25" s="97"/>
      <c r="C25" s="100"/>
      <c r="D25" s="64" t="s">
        <v>46</v>
      </c>
      <c r="E25" s="69">
        <f>SUM(F25:Q25)</f>
        <v>0</v>
      </c>
      <c r="F25" s="69">
        <f>SUM(F6:F24)</f>
        <v>0</v>
      </c>
      <c r="G25" s="69">
        <f t="shared" ref="G25:Q25" si="0">SUM(G6:G24)</f>
        <v>0</v>
      </c>
      <c r="H25" s="69">
        <f t="shared" si="0"/>
        <v>0</v>
      </c>
      <c r="I25" s="69">
        <f t="shared" si="0"/>
        <v>0</v>
      </c>
      <c r="J25" s="69">
        <f t="shared" si="0"/>
        <v>0</v>
      </c>
      <c r="K25" s="69">
        <f t="shared" si="0"/>
        <v>0</v>
      </c>
      <c r="L25" s="69">
        <f t="shared" si="0"/>
        <v>0</v>
      </c>
      <c r="M25" s="69">
        <f t="shared" si="0"/>
        <v>0</v>
      </c>
      <c r="N25" s="69">
        <f t="shared" si="0"/>
        <v>0</v>
      </c>
      <c r="O25" s="69">
        <f t="shared" si="0"/>
        <v>0</v>
      </c>
      <c r="P25" s="69">
        <f t="shared" si="0"/>
        <v>0</v>
      </c>
      <c r="Q25" s="70">
        <f t="shared" si="0"/>
        <v>0</v>
      </c>
    </row>
    <row r="26" spans="1:17" ht="14" customHeight="1" x14ac:dyDescent="0.25">
      <c r="A26" s="101"/>
      <c r="B26" s="99"/>
      <c r="C26" s="98"/>
      <c r="D26" s="94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3"/>
    </row>
    <row r="27" spans="1:17" ht="14" customHeight="1" x14ac:dyDescent="0.3">
      <c r="A27" s="50"/>
      <c r="B27" s="48" t="s">
        <v>34</v>
      </c>
      <c r="C27" s="60"/>
      <c r="D27" s="61" t="s">
        <v>35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14" customHeight="1" x14ac:dyDescent="0.25">
      <c r="A28" s="19"/>
      <c r="B28" s="20"/>
      <c r="C28" s="22"/>
      <c r="D28" s="24" t="s">
        <v>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14" customHeight="1" x14ac:dyDescent="0.25">
      <c r="A29" s="19"/>
      <c r="B29" s="20"/>
      <c r="C29" s="22"/>
      <c r="D29" s="21" t="s">
        <v>37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 ht="14" customHeight="1" x14ac:dyDescent="0.25">
      <c r="A30" s="19"/>
      <c r="B30" s="20"/>
      <c r="C30" s="22"/>
      <c r="D30" s="21" t="s">
        <v>160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ht="14" customHeight="1" x14ac:dyDescent="0.3">
      <c r="A31" s="19"/>
      <c r="B31" s="20"/>
      <c r="C31" s="22"/>
      <c r="D31" s="64" t="s">
        <v>47</v>
      </c>
      <c r="E31" s="69">
        <f>SUM(F31:Q31)</f>
        <v>0</v>
      </c>
      <c r="F31" s="69">
        <f>SUM(F27:F30)</f>
        <v>0</v>
      </c>
      <c r="G31" s="69">
        <f t="shared" ref="G31:Q31" si="1">SUM(G27:G30)</f>
        <v>0</v>
      </c>
      <c r="H31" s="69">
        <f t="shared" si="1"/>
        <v>0</v>
      </c>
      <c r="I31" s="69">
        <f t="shared" si="1"/>
        <v>0</v>
      </c>
      <c r="J31" s="69">
        <f t="shared" si="1"/>
        <v>0</v>
      </c>
      <c r="K31" s="69">
        <f t="shared" si="1"/>
        <v>0</v>
      </c>
      <c r="L31" s="69">
        <f t="shared" si="1"/>
        <v>0</v>
      </c>
      <c r="M31" s="69">
        <f t="shared" si="1"/>
        <v>0</v>
      </c>
      <c r="N31" s="69">
        <f t="shared" si="1"/>
        <v>0</v>
      </c>
      <c r="O31" s="69">
        <f t="shared" si="1"/>
        <v>0</v>
      </c>
      <c r="P31" s="69">
        <f t="shared" si="1"/>
        <v>0</v>
      </c>
      <c r="Q31" s="69">
        <f t="shared" si="1"/>
        <v>0</v>
      </c>
    </row>
    <row r="32" spans="1:17" ht="14" customHeight="1" x14ac:dyDescent="0.25">
      <c r="A32" s="86"/>
      <c r="B32" s="102"/>
      <c r="C32" s="103"/>
      <c r="D32" s="104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93"/>
    </row>
    <row r="33" spans="1:17" ht="14" customHeight="1" x14ac:dyDescent="0.3">
      <c r="A33" s="50"/>
      <c r="B33" s="48" t="s">
        <v>197</v>
      </c>
      <c r="C33" s="60"/>
      <c r="D33" s="61" t="s">
        <v>161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1:17" ht="14" customHeight="1" x14ac:dyDescent="0.25">
      <c r="A34" s="19"/>
      <c r="B34" s="20" t="s">
        <v>42</v>
      </c>
      <c r="C34" s="22"/>
      <c r="D34" s="21" t="s">
        <v>21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4" customHeight="1" x14ac:dyDescent="0.25">
      <c r="A35" s="19"/>
      <c r="B35" s="20" t="s">
        <v>42</v>
      </c>
      <c r="C35" s="22"/>
      <c r="D35" s="21" t="s">
        <v>29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ht="14" customHeight="1" x14ac:dyDescent="0.25">
      <c r="A36" s="19"/>
      <c r="B36" s="20" t="s">
        <v>43</v>
      </c>
      <c r="C36" s="20"/>
      <c r="D36" s="21" t="s">
        <v>207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6"/>
    </row>
    <row r="37" spans="1:17" ht="14" customHeight="1" x14ac:dyDescent="0.3">
      <c r="A37" s="19"/>
      <c r="B37" s="20"/>
      <c r="C37" s="20"/>
      <c r="D37" s="64" t="s">
        <v>48</v>
      </c>
      <c r="E37" s="69">
        <f>SUM(F37:Q37)</f>
        <v>0</v>
      </c>
      <c r="F37" s="69">
        <f>SUM(F33:F36)</f>
        <v>0</v>
      </c>
      <c r="G37" s="69">
        <f t="shared" ref="G37:Q37" si="2">SUM(G33:G36)</f>
        <v>0</v>
      </c>
      <c r="H37" s="69">
        <f t="shared" si="2"/>
        <v>0</v>
      </c>
      <c r="I37" s="69">
        <f t="shared" si="2"/>
        <v>0</v>
      </c>
      <c r="J37" s="69">
        <f t="shared" si="2"/>
        <v>0</v>
      </c>
      <c r="K37" s="69">
        <f t="shared" si="2"/>
        <v>0</v>
      </c>
      <c r="L37" s="69">
        <f t="shared" si="2"/>
        <v>0</v>
      </c>
      <c r="M37" s="69">
        <f t="shared" si="2"/>
        <v>0</v>
      </c>
      <c r="N37" s="69">
        <f t="shared" si="2"/>
        <v>0</v>
      </c>
      <c r="O37" s="69">
        <f t="shared" si="2"/>
        <v>0</v>
      </c>
      <c r="P37" s="69">
        <f t="shared" si="2"/>
        <v>0</v>
      </c>
      <c r="Q37" s="70">
        <f t="shared" si="2"/>
        <v>0</v>
      </c>
    </row>
    <row r="38" spans="1:17" ht="14" customHeight="1" x14ac:dyDescent="0.25">
      <c r="A38" s="86"/>
      <c r="B38" s="102"/>
      <c r="C38" s="102"/>
      <c r="D38" s="104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</row>
    <row r="39" spans="1:17" ht="14" customHeight="1" x14ac:dyDescent="0.3">
      <c r="A39" s="50"/>
      <c r="B39" s="48" t="s">
        <v>54</v>
      </c>
      <c r="C39" s="50"/>
      <c r="D39" s="61" t="s">
        <v>158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1:17" ht="14" customHeight="1" x14ac:dyDescent="0.25">
      <c r="A40" s="19"/>
      <c r="B40" s="20"/>
      <c r="C40" s="20"/>
      <c r="D40" s="74" t="s">
        <v>55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4" customHeight="1" x14ac:dyDescent="0.25">
      <c r="A41" s="19"/>
      <c r="B41" s="20"/>
      <c r="C41" s="20"/>
      <c r="D41" s="21" t="s">
        <v>198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4" customHeight="1" x14ac:dyDescent="0.25">
      <c r="A42" s="19"/>
      <c r="B42" s="20"/>
      <c r="C42" s="20"/>
      <c r="D42" s="21" t="s">
        <v>214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7"/>
    </row>
    <row r="43" spans="1:17" ht="14" customHeight="1" x14ac:dyDescent="0.25">
      <c r="A43" s="19"/>
      <c r="B43" s="20"/>
      <c r="C43" s="20"/>
      <c r="D43" s="21" t="s">
        <v>215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7"/>
    </row>
    <row r="44" spans="1:17" ht="14" customHeight="1" x14ac:dyDescent="0.3">
      <c r="A44" s="19"/>
      <c r="B44" s="20"/>
      <c r="C44" s="20"/>
      <c r="D44" s="64" t="s">
        <v>56</v>
      </c>
      <c r="E44" s="69">
        <f>SUM(F44:Q44)</f>
        <v>0</v>
      </c>
      <c r="F44" s="69">
        <f>SUM(F39:F43)</f>
        <v>0</v>
      </c>
      <c r="G44" s="69">
        <f t="shared" ref="G44:P44" si="3">SUM(G39:G43)</f>
        <v>0</v>
      </c>
      <c r="H44" s="69">
        <f t="shared" si="3"/>
        <v>0</v>
      </c>
      <c r="I44" s="69">
        <f t="shared" si="3"/>
        <v>0</v>
      </c>
      <c r="J44" s="69">
        <f t="shared" si="3"/>
        <v>0</v>
      </c>
      <c r="K44" s="69">
        <f t="shared" si="3"/>
        <v>0</v>
      </c>
      <c r="L44" s="69">
        <f t="shared" si="3"/>
        <v>0</v>
      </c>
      <c r="M44" s="69">
        <f t="shared" si="3"/>
        <v>0</v>
      </c>
      <c r="N44" s="69">
        <f t="shared" si="3"/>
        <v>0</v>
      </c>
      <c r="O44" s="69">
        <f t="shared" si="3"/>
        <v>0</v>
      </c>
      <c r="P44" s="69">
        <f t="shared" si="3"/>
        <v>0</v>
      </c>
      <c r="Q44" s="69">
        <f>SUM(Q39:Q43)</f>
        <v>0</v>
      </c>
    </row>
    <row r="45" spans="1:17" ht="14" customHeight="1" x14ac:dyDescent="0.25">
      <c r="A45" s="86"/>
      <c r="B45" s="102"/>
      <c r="C45" s="103"/>
      <c r="D45" s="104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8"/>
    </row>
    <row r="46" spans="1:17" ht="14" customHeight="1" x14ac:dyDescent="0.3">
      <c r="A46" s="50"/>
      <c r="B46" s="107" t="s">
        <v>194</v>
      </c>
      <c r="C46" s="100"/>
      <c r="D46" s="109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7"/>
    </row>
    <row r="47" spans="1:17" ht="14" customHeight="1" x14ac:dyDescent="0.25">
      <c r="A47" s="19"/>
      <c r="B47" s="20" t="s">
        <v>52</v>
      </c>
      <c r="C47" s="22"/>
      <c r="D47" s="21" t="s">
        <v>163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17" ht="14" customHeight="1" x14ac:dyDescent="0.25">
      <c r="A48" s="19"/>
      <c r="B48" s="20" t="s">
        <v>53</v>
      </c>
      <c r="C48" s="22"/>
      <c r="D48" s="20" t="s">
        <v>162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18" ht="14" customHeight="1" x14ac:dyDescent="0.25">
      <c r="A49" s="19"/>
      <c r="B49" s="20" t="s">
        <v>49</v>
      </c>
      <c r="C49" s="22"/>
      <c r="D49" s="21" t="s">
        <v>22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1:18" ht="14" customHeight="1" x14ac:dyDescent="0.25">
      <c r="A50" s="19"/>
      <c r="B50" s="20" t="s">
        <v>44</v>
      </c>
      <c r="C50" s="22"/>
      <c r="D50" s="21" t="s">
        <v>24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8" ht="14" customHeight="1" x14ac:dyDescent="0.25">
      <c r="A51" s="19"/>
      <c r="B51" s="20" t="s">
        <v>41</v>
      </c>
      <c r="C51" s="22"/>
      <c r="D51" s="21" t="s">
        <v>213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8" ht="14" customHeight="1" x14ac:dyDescent="0.35">
      <c r="A52" s="40"/>
      <c r="B52" s="42" t="s">
        <v>127</v>
      </c>
      <c r="C52" s="41"/>
      <c r="D52" s="75" t="s">
        <v>208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6"/>
    </row>
    <row r="53" spans="1:18" ht="30" customHeight="1" x14ac:dyDescent="0.25">
      <c r="A53" s="19"/>
      <c r="B53" s="20" t="s">
        <v>45</v>
      </c>
      <c r="C53" s="22"/>
      <c r="D53" s="21" t="s">
        <v>26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2"/>
    </row>
    <row r="54" spans="1:18" ht="28.5" customHeight="1" x14ac:dyDescent="0.25">
      <c r="A54" s="19"/>
      <c r="B54" s="20" t="s">
        <v>45</v>
      </c>
      <c r="C54" s="22"/>
      <c r="D54" s="21" t="s">
        <v>27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1:18" ht="14" customHeight="1" x14ac:dyDescent="0.25">
      <c r="A55" s="19"/>
      <c r="B55" s="20" t="s">
        <v>193</v>
      </c>
      <c r="C55" s="22"/>
      <c r="D55" s="21" t="s">
        <v>159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7"/>
    </row>
    <row r="56" spans="1:18" ht="14" customHeight="1" thickBot="1" x14ac:dyDescent="0.35">
      <c r="A56" s="19"/>
      <c r="B56" s="20"/>
      <c r="C56" s="22"/>
      <c r="D56" s="46" t="s">
        <v>195</v>
      </c>
      <c r="E56" s="110">
        <f>SUM(F56:Q56)</f>
        <v>0</v>
      </c>
      <c r="F56" s="110">
        <f>SUM(F47:F55)</f>
        <v>0</v>
      </c>
      <c r="G56" s="110">
        <f t="shared" ref="G56" si="4">SUM(G47:G55)</f>
        <v>0</v>
      </c>
      <c r="H56" s="110">
        <f t="shared" ref="H56" si="5">SUM(H47:H55)</f>
        <v>0</v>
      </c>
      <c r="I56" s="110">
        <f t="shared" ref="I56" si="6">SUM(I47:I55)</f>
        <v>0</v>
      </c>
      <c r="J56" s="110">
        <f t="shared" ref="J56" si="7">SUM(J47:J55)</f>
        <v>0</v>
      </c>
      <c r="K56" s="110">
        <f t="shared" ref="K56" si="8">SUM(K47:K55)</f>
        <v>0</v>
      </c>
      <c r="L56" s="110">
        <f t="shared" ref="L56" si="9">SUM(L47:L55)</f>
        <v>0</v>
      </c>
      <c r="M56" s="110">
        <f t="shared" ref="M56" si="10">SUM(M47:M55)</f>
        <v>0</v>
      </c>
      <c r="N56" s="110">
        <f t="shared" ref="N56" si="11">SUM(N47:N55)</f>
        <v>0</v>
      </c>
      <c r="O56" s="110">
        <f t="shared" ref="O56" si="12">SUM(O47:O55)</f>
        <v>0</v>
      </c>
      <c r="P56" s="110">
        <f t="shared" ref="P56" si="13">SUM(P47:P55)</f>
        <v>0</v>
      </c>
      <c r="Q56" s="69">
        <f t="shared" ref="Q56" si="14">SUM(Q47:Q55)</f>
        <v>0</v>
      </c>
    </row>
    <row r="57" spans="1:18" ht="14" customHeight="1" thickBot="1" x14ac:dyDescent="0.3">
      <c r="A57" s="111"/>
      <c r="B57" s="11"/>
      <c r="C57" s="7"/>
      <c r="D57" s="113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93"/>
    </row>
    <row r="58" spans="1:18" ht="14" customHeight="1" thickBot="1" x14ac:dyDescent="0.35">
      <c r="A58" s="25"/>
      <c r="B58" s="11"/>
      <c r="C58" s="7" t="s">
        <v>28</v>
      </c>
      <c r="D58" s="26"/>
      <c r="E58" s="71">
        <f>E25+E31+E37+E44+E56</f>
        <v>0</v>
      </c>
      <c r="F58" s="71">
        <f>F25+F31+F37+F56+F44</f>
        <v>0</v>
      </c>
      <c r="G58" s="71">
        <f>G25+G31+G37+G56+G44</f>
        <v>0</v>
      </c>
      <c r="H58" s="71">
        <f>H25+H31+H37+H56+H44</f>
        <v>0</v>
      </c>
      <c r="I58" s="71">
        <f t="shared" ref="I58:Q58" si="15">I25+I31+I37+I56+I44</f>
        <v>0</v>
      </c>
      <c r="J58" s="71">
        <f t="shared" si="15"/>
        <v>0</v>
      </c>
      <c r="K58" s="71">
        <f t="shared" si="15"/>
        <v>0</v>
      </c>
      <c r="L58" s="71">
        <f t="shared" si="15"/>
        <v>0</v>
      </c>
      <c r="M58" s="71">
        <f t="shared" si="15"/>
        <v>0</v>
      </c>
      <c r="N58" s="71">
        <f t="shared" si="15"/>
        <v>0</v>
      </c>
      <c r="O58" s="71">
        <f t="shared" si="15"/>
        <v>0</v>
      </c>
      <c r="P58" s="71">
        <f t="shared" si="15"/>
        <v>0</v>
      </c>
      <c r="Q58" s="71">
        <f t="shared" si="15"/>
        <v>0</v>
      </c>
    </row>
    <row r="59" spans="1:18" ht="14" customHeight="1" x14ac:dyDescent="0.25">
      <c r="E59" s="2"/>
    </row>
    <row r="60" spans="1:18" ht="14" customHeight="1" x14ac:dyDescent="0.3">
      <c r="B60" s="3" t="s">
        <v>212</v>
      </c>
    </row>
  </sheetData>
  <phoneticPr fontId="20" type="noConversion"/>
  <pageMargins left="0.2" right="0.19" top="0.2" bottom="0.21" header="0.21" footer="0.2"/>
  <pageSetup paperSize="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77F2-73D3-484E-AA11-74BA76EA69FB}">
  <dimension ref="A1:AN52"/>
  <sheetViews>
    <sheetView workbookViewId="0">
      <selection activeCell="M4" sqref="M4"/>
    </sheetView>
  </sheetViews>
  <sheetFormatPr defaultColWidth="9.1796875" defaultRowHeight="15.5" x14ac:dyDescent="0.35"/>
  <cols>
    <col min="1" max="1" width="33" style="28" customWidth="1"/>
    <col min="2" max="2" width="8.453125" style="28" bestFit="1" customWidth="1"/>
    <col min="3" max="3" width="9.7265625" style="28" bestFit="1" customWidth="1"/>
    <col min="4" max="4" width="9.453125" style="28" bestFit="1" customWidth="1"/>
    <col min="5" max="5" width="9.1796875" style="28" bestFit="1" customWidth="1"/>
    <col min="6" max="6" width="9.81640625" style="28" bestFit="1" customWidth="1"/>
    <col min="7" max="8" width="9.7265625" style="28" bestFit="1" customWidth="1"/>
    <col min="9" max="9" width="9.81640625" style="28" bestFit="1" customWidth="1"/>
    <col min="10" max="10" width="10.1796875" style="28" bestFit="1" customWidth="1"/>
    <col min="11" max="11" width="9.7265625" style="28" bestFit="1" customWidth="1"/>
    <col min="12" max="12" width="10.453125" style="28" bestFit="1" customWidth="1"/>
    <col min="13" max="13" width="9.7265625" style="28" bestFit="1" customWidth="1"/>
    <col min="14" max="14" width="9.26953125" style="28" bestFit="1" customWidth="1"/>
    <col min="15" max="35" width="9.1796875" style="28"/>
    <col min="36" max="36" width="39.7265625" style="28" bestFit="1" customWidth="1"/>
    <col min="37" max="37" width="9.1796875" style="28"/>
    <col min="38" max="38" width="52.1796875" style="28" bestFit="1" customWidth="1"/>
    <col min="39" max="16384" width="9.1796875" style="28"/>
  </cols>
  <sheetData>
    <row r="1" spans="1:40" x14ac:dyDescent="0.35">
      <c r="A1" s="76" t="s">
        <v>226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AI1" s="29" t="s">
        <v>57</v>
      </c>
      <c r="AJ1" s="30" t="s">
        <v>58</v>
      </c>
      <c r="AK1" s="27"/>
      <c r="AL1" s="31" t="s">
        <v>59</v>
      </c>
      <c r="AM1" s="27"/>
      <c r="AN1" s="27"/>
    </row>
    <row r="2" spans="1:40" ht="17" x14ac:dyDescent="0.4">
      <c r="A2" s="76" t="s">
        <v>189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AI2" s="32" t="s">
        <v>60</v>
      </c>
      <c r="AJ2" s="33" t="s">
        <v>61</v>
      </c>
      <c r="AL2" s="34" t="s">
        <v>62</v>
      </c>
    </row>
    <row r="3" spans="1:40" ht="17.5" thickBot="1" x14ac:dyDescent="0.45">
      <c r="A3" s="7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AI3" s="32" t="s">
        <v>63</v>
      </c>
      <c r="AJ3" s="33" t="s">
        <v>64</v>
      </c>
      <c r="AL3" s="34" t="s">
        <v>65</v>
      </c>
    </row>
    <row r="4" spans="1:40" ht="17" x14ac:dyDescent="0.4">
      <c r="A4" s="78" t="s">
        <v>66</v>
      </c>
      <c r="B4" s="79" t="s">
        <v>227</v>
      </c>
      <c r="C4" s="79" t="s">
        <v>228</v>
      </c>
      <c r="D4" s="79" t="s">
        <v>229</v>
      </c>
      <c r="E4" s="79" t="s">
        <v>230</v>
      </c>
      <c r="F4" s="79" t="s">
        <v>231</v>
      </c>
      <c r="G4" s="79" t="s">
        <v>232</v>
      </c>
      <c r="H4" s="79" t="s">
        <v>233</v>
      </c>
      <c r="I4" s="79" t="s">
        <v>234</v>
      </c>
      <c r="J4" s="79" t="s">
        <v>235</v>
      </c>
      <c r="K4" s="79" t="s">
        <v>236</v>
      </c>
      <c r="L4" s="79" t="s">
        <v>237</v>
      </c>
      <c r="M4" s="79" t="s">
        <v>238</v>
      </c>
      <c r="N4" s="80" t="s">
        <v>28</v>
      </c>
      <c r="AI4" s="35">
        <v>23</v>
      </c>
      <c r="AJ4" s="33" t="s">
        <v>67</v>
      </c>
      <c r="AL4" s="34" t="s">
        <v>68</v>
      </c>
    </row>
    <row r="5" spans="1:40" ht="17" x14ac:dyDescent="0.4">
      <c r="A5" s="81" t="s">
        <v>222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2">
        <f>SUM(B5:M5)</f>
        <v>0</v>
      </c>
      <c r="AI5" s="35">
        <v>41</v>
      </c>
      <c r="AJ5" s="33" t="s">
        <v>69</v>
      </c>
      <c r="AL5" s="34" t="s">
        <v>70</v>
      </c>
    </row>
    <row r="6" spans="1:40" ht="17" x14ac:dyDescent="0.4">
      <c r="A6" s="81" t="s">
        <v>221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2">
        <f t="shared" ref="N6:N8" si="0">SUM(B6:M6)</f>
        <v>0</v>
      </c>
      <c r="AI6" s="35">
        <v>22</v>
      </c>
      <c r="AJ6" s="33" t="s">
        <v>71</v>
      </c>
      <c r="AL6" s="34" t="s">
        <v>72</v>
      </c>
    </row>
    <row r="7" spans="1:40" ht="17" x14ac:dyDescent="0.4">
      <c r="A7" s="81" t="s">
        <v>220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>
        <f t="shared" si="0"/>
        <v>0</v>
      </c>
      <c r="AI7" s="35">
        <v>51</v>
      </c>
      <c r="AJ7" s="33" t="s">
        <v>73</v>
      </c>
      <c r="AL7" s="34" t="s">
        <v>74</v>
      </c>
    </row>
    <row r="8" spans="1:40" ht="17" x14ac:dyDescent="0.4">
      <c r="A8" s="81" t="s">
        <v>218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2">
        <f t="shared" si="0"/>
        <v>0</v>
      </c>
      <c r="AI8" s="35"/>
      <c r="AJ8" s="33"/>
      <c r="AL8" s="34"/>
    </row>
    <row r="9" spans="1:40" ht="17" x14ac:dyDescent="0.4">
      <c r="A9" s="81" t="s">
        <v>219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2">
        <f>SUM(B9:M9)</f>
        <v>0</v>
      </c>
      <c r="AI9" s="35">
        <v>30</v>
      </c>
      <c r="AJ9" s="33" t="s">
        <v>75</v>
      </c>
      <c r="AL9" s="34" t="s">
        <v>76</v>
      </c>
    </row>
    <row r="10" spans="1:40" ht="17.5" thickBot="1" x14ac:dyDescent="0.45">
      <c r="A10" s="83" t="s">
        <v>223</v>
      </c>
      <c r="B10" s="84">
        <f>SUM(B5:B9)</f>
        <v>0</v>
      </c>
      <c r="C10" s="84">
        <f t="shared" ref="C10:N10" si="1">SUM(C5:C9)</f>
        <v>0</v>
      </c>
      <c r="D10" s="84">
        <f t="shared" si="1"/>
        <v>0</v>
      </c>
      <c r="E10" s="84">
        <f t="shared" si="1"/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0</v>
      </c>
      <c r="K10" s="84">
        <f t="shared" si="1"/>
        <v>0</v>
      </c>
      <c r="L10" s="84">
        <f t="shared" si="1"/>
        <v>0</v>
      </c>
      <c r="M10" s="84">
        <f t="shared" si="1"/>
        <v>0</v>
      </c>
      <c r="N10" s="84">
        <f t="shared" si="1"/>
        <v>0</v>
      </c>
      <c r="AI10" s="35">
        <v>56</v>
      </c>
      <c r="AJ10" s="33" t="s">
        <v>77</v>
      </c>
      <c r="AL10" s="34" t="s">
        <v>78</v>
      </c>
    </row>
    <row r="11" spans="1:40" ht="17" x14ac:dyDescent="0.4">
      <c r="A11" s="28" t="s">
        <v>176</v>
      </c>
      <c r="AI11" s="35">
        <v>54</v>
      </c>
      <c r="AJ11" s="33" t="s">
        <v>79</v>
      </c>
      <c r="AL11" s="34" t="s">
        <v>80</v>
      </c>
    </row>
    <row r="12" spans="1:40" ht="17" x14ac:dyDescent="0.4">
      <c r="AI12" s="35">
        <v>55</v>
      </c>
      <c r="AJ12" s="33" t="s">
        <v>81</v>
      </c>
      <c r="AL12" s="34" t="s">
        <v>82</v>
      </c>
    </row>
    <row r="13" spans="1:40" ht="17" x14ac:dyDescent="0.4">
      <c r="AI13" s="35">
        <v>20</v>
      </c>
      <c r="AJ13" s="33" t="s">
        <v>83</v>
      </c>
      <c r="AL13" s="34" t="s">
        <v>84</v>
      </c>
    </row>
    <row r="14" spans="1:40" ht="17" x14ac:dyDescent="0.4">
      <c r="AI14" s="35">
        <v>43</v>
      </c>
      <c r="AJ14" s="33" t="s">
        <v>85</v>
      </c>
      <c r="AL14" s="34" t="s">
        <v>86</v>
      </c>
    </row>
    <row r="15" spans="1:40" ht="17" x14ac:dyDescent="0.4">
      <c r="AI15" s="35">
        <v>31</v>
      </c>
      <c r="AJ15" s="33" t="s">
        <v>87</v>
      </c>
      <c r="AL15" s="34" t="s">
        <v>88</v>
      </c>
    </row>
    <row r="16" spans="1:40" ht="17" x14ac:dyDescent="0.4">
      <c r="AI16" s="35">
        <v>52</v>
      </c>
      <c r="AJ16" s="33" t="s">
        <v>89</v>
      </c>
      <c r="AL16" s="34" t="s">
        <v>90</v>
      </c>
    </row>
    <row r="17" spans="35:38" ht="17" x14ac:dyDescent="0.4">
      <c r="AI17" s="35">
        <v>32</v>
      </c>
      <c r="AJ17" s="33" t="s">
        <v>91</v>
      </c>
      <c r="AL17" s="34" t="s">
        <v>92</v>
      </c>
    </row>
    <row r="18" spans="35:38" ht="17" x14ac:dyDescent="0.4">
      <c r="AI18" s="35">
        <v>21</v>
      </c>
      <c r="AJ18" s="33" t="s">
        <v>93</v>
      </c>
      <c r="AL18" s="34" t="s">
        <v>94</v>
      </c>
    </row>
    <row r="19" spans="35:38" ht="17" x14ac:dyDescent="0.4">
      <c r="AI19" s="35">
        <v>33</v>
      </c>
      <c r="AJ19" s="33" t="s">
        <v>95</v>
      </c>
      <c r="AL19" s="34" t="s">
        <v>96</v>
      </c>
    </row>
    <row r="20" spans="35:38" ht="17" x14ac:dyDescent="0.4">
      <c r="AI20" s="35">
        <v>45</v>
      </c>
      <c r="AJ20" s="33" t="s">
        <v>97</v>
      </c>
      <c r="AL20" s="34" t="s">
        <v>98</v>
      </c>
    </row>
    <row r="21" spans="35:38" ht="17" x14ac:dyDescent="0.4">
      <c r="AI21" s="35">
        <v>17</v>
      </c>
      <c r="AJ21" s="33" t="s">
        <v>99</v>
      </c>
      <c r="AL21" s="34" t="s">
        <v>100</v>
      </c>
    </row>
    <row r="22" spans="35:38" ht="17" x14ac:dyDescent="0.4">
      <c r="AI22" s="35">
        <v>44</v>
      </c>
      <c r="AJ22" s="33" t="s">
        <v>101</v>
      </c>
      <c r="AL22" s="34" t="s">
        <v>102</v>
      </c>
    </row>
    <row r="23" spans="35:38" ht="17" x14ac:dyDescent="0.4">
      <c r="AI23" s="35">
        <v>57</v>
      </c>
      <c r="AJ23" s="33" t="s">
        <v>103</v>
      </c>
      <c r="AL23" s="34" t="s">
        <v>104</v>
      </c>
    </row>
    <row r="24" spans="35:38" ht="17" x14ac:dyDescent="0.4">
      <c r="AI24" s="35">
        <v>34</v>
      </c>
      <c r="AJ24" s="33" t="s">
        <v>105</v>
      </c>
      <c r="AL24" s="34" t="s">
        <v>106</v>
      </c>
    </row>
    <row r="25" spans="35:38" ht="17" x14ac:dyDescent="0.4">
      <c r="AI25" s="35">
        <v>58</v>
      </c>
      <c r="AJ25" s="33" t="s">
        <v>107</v>
      </c>
      <c r="AL25" s="34" t="s">
        <v>108</v>
      </c>
    </row>
    <row r="26" spans="35:38" ht="17" x14ac:dyDescent="0.4">
      <c r="AI26" s="35">
        <v>19</v>
      </c>
      <c r="AJ26" s="33" t="s">
        <v>109</v>
      </c>
      <c r="AL26" s="34" t="s">
        <v>110</v>
      </c>
    </row>
    <row r="27" spans="35:38" ht="17" x14ac:dyDescent="0.4">
      <c r="AI27" s="35">
        <v>16</v>
      </c>
      <c r="AJ27" s="33" t="s">
        <v>111</v>
      </c>
      <c r="AL27" s="34" t="s">
        <v>112</v>
      </c>
    </row>
    <row r="28" spans="35:38" ht="17" x14ac:dyDescent="0.4">
      <c r="AI28" s="35">
        <v>15</v>
      </c>
      <c r="AJ28" s="33" t="s">
        <v>113</v>
      </c>
      <c r="AL28" s="34" t="s">
        <v>114</v>
      </c>
    </row>
    <row r="29" spans="35:38" ht="17" x14ac:dyDescent="0.4">
      <c r="AI29" s="35">
        <v>35</v>
      </c>
      <c r="AJ29" s="33" t="s">
        <v>115</v>
      </c>
      <c r="AL29" s="34" t="s">
        <v>116</v>
      </c>
    </row>
    <row r="30" spans="35:38" ht="17" x14ac:dyDescent="0.4">
      <c r="AI30" s="35">
        <v>46</v>
      </c>
      <c r="AJ30" s="33" t="s">
        <v>117</v>
      </c>
      <c r="AL30" s="34" t="s">
        <v>118</v>
      </c>
    </row>
    <row r="31" spans="35:38" ht="17" x14ac:dyDescent="0.4">
      <c r="AI31" s="35">
        <v>18</v>
      </c>
      <c r="AJ31" s="33" t="s">
        <v>119</v>
      </c>
      <c r="AL31" s="34" t="s">
        <v>120</v>
      </c>
    </row>
    <row r="32" spans="35:38" ht="17" x14ac:dyDescent="0.4">
      <c r="AI32" s="35">
        <v>36</v>
      </c>
      <c r="AJ32" s="33" t="s">
        <v>121</v>
      </c>
      <c r="AL32" s="34" t="s">
        <v>122</v>
      </c>
    </row>
    <row r="33" spans="35:38" ht="17.5" thickBot="1" x14ac:dyDescent="0.45">
      <c r="AI33" s="35">
        <v>53</v>
      </c>
      <c r="AJ33" s="33" t="s">
        <v>123</v>
      </c>
      <c r="AL33" s="36" t="s">
        <v>124</v>
      </c>
    </row>
    <row r="34" spans="35:38" ht="17" x14ac:dyDescent="0.4">
      <c r="AI34" s="35">
        <v>37</v>
      </c>
      <c r="AJ34" s="33" t="s">
        <v>125</v>
      </c>
    </row>
    <row r="35" spans="35:38" ht="17.5" thickBot="1" x14ac:dyDescent="0.45">
      <c r="AI35" s="37">
        <v>47</v>
      </c>
      <c r="AJ35" s="38" t="s">
        <v>126</v>
      </c>
    </row>
    <row r="39" spans="35:38" x14ac:dyDescent="0.35">
      <c r="AL39" s="39"/>
    </row>
    <row r="41" spans="35:38" x14ac:dyDescent="0.35">
      <c r="AL41" s="39"/>
    </row>
    <row r="42" spans="35:38" x14ac:dyDescent="0.35">
      <c r="AL42" s="39"/>
    </row>
    <row r="44" spans="35:38" x14ac:dyDescent="0.35">
      <c r="AL44" s="39"/>
    </row>
    <row r="45" spans="35:38" x14ac:dyDescent="0.35">
      <c r="AL45" s="39"/>
    </row>
    <row r="46" spans="35:38" x14ac:dyDescent="0.35">
      <c r="AL46" s="39"/>
    </row>
    <row r="47" spans="35:38" x14ac:dyDescent="0.35">
      <c r="AL47" s="39"/>
    </row>
    <row r="48" spans="35:38" x14ac:dyDescent="0.35">
      <c r="AL48" s="39"/>
    </row>
    <row r="49" spans="38:38" x14ac:dyDescent="0.35">
      <c r="AL49" s="39"/>
    </row>
    <row r="50" spans="38:38" x14ac:dyDescent="0.35">
      <c r="AL50" s="39"/>
    </row>
    <row r="51" spans="38:38" x14ac:dyDescent="0.35">
      <c r="AL51" s="39"/>
    </row>
    <row r="52" spans="38:38" x14ac:dyDescent="0.35">
      <c r="AL52" s="39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51"/>
  <sheetViews>
    <sheetView workbookViewId="0">
      <selection activeCell="M4" sqref="M4"/>
    </sheetView>
  </sheetViews>
  <sheetFormatPr defaultColWidth="9.1796875" defaultRowHeight="15.5" x14ac:dyDescent="0.35"/>
  <cols>
    <col min="1" max="1" width="38.54296875" style="28" customWidth="1"/>
    <col min="2" max="2" width="8.453125" style="28" bestFit="1" customWidth="1"/>
    <col min="3" max="3" width="9.7265625" style="28" bestFit="1" customWidth="1"/>
    <col min="4" max="4" width="9.453125" style="28" bestFit="1" customWidth="1"/>
    <col min="5" max="5" width="9.1796875" style="28" bestFit="1" customWidth="1"/>
    <col min="6" max="6" width="9.81640625" style="28" bestFit="1" customWidth="1"/>
    <col min="7" max="8" width="9.7265625" style="28" bestFit="1" customWidth="1"/>
    <col min="9" max="9" width="9.81640625" style="28" bestFit="1" customWidth="1"/>
    <col min="10" max="10" width="10.1796875" style="28" bestFit="1" customWidth="1"/>
    <col min="11" max="11" width="9.7265625" style="28" bestFit="1" customWidth="1"/>
    <col min="12" max="12" width="10.453125" style="28" bestFit="1" customWidth="1"/>
    <col min="13" max="13" width="9.7265625" style="28" bestFit="1" customWidth="1"/>
    <col min="14" max="14" width="9.26953125" style="28" bestFit="1" customWidth="1"/>
    <col min="15" max="35" width="9.1796875" style="28"/>
    <col min="36" max="36" width="39.7265625" style="28" bestFit="1" customWidth="1"/>
    <col min="37" max="37" width="9.1796875" style="28"/>
    <col min="38" max="38" width="52.1796875" style="28" bestFit="1" customWidth="1"/>
    <col min="39" max="16384" width="9.1796875" style="28"/>
  </cols>
  <sheetData>
    <row r="1" spans="1:40" x14ac:dyDescent="0.35">
      <c r="A1" s="76" t="s">
        <v>226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AI1" s="29" t="s">
        <v>57</v>
      </c>
      <c r="AJ1" s="30" t="s">
        <v>58</v>
      </c>
      <c r="AK1" s="27"/>
      <c r="AL1" s="31" t="s">
        <v>59</v>
      </c>
      <c r="AM1" s="27"/>
      <c r="AN1" s="27"/>
    </row>
    <row r="2" spans="1:40" ht="17" x14ac:dyDescent="0.4">
      <c r="A2" s="76" t="s">
        <v>190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AI2" s="32" t="s">
        <v>60</v>
      </c>
      <c r="AJ2" s="33" t="s">
        <v>61</v>
      </c>
      <c r="AL2" s="34" t="s">
        <v>62</v>
      </c>
    </row>
    <row r="3" spans="1:40" ht="17.5" thickBot="1" x14ac:dyDescent="0.45">
      <c r="A3" s="7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AI3" s="32" t="s">
        <v>63</v>
      </c>
      <c r="AJ3" s="33" t="s">
        <v>64</v>
      </c>
      <c r="AL3" s="34" t="s">
        <v>65</v>
      </c>
    </row>
    <row r="4" spans="1:40" ht="17" x14ac:dyDescent="0.4">
      <c r="A4" s="78" t="s">
        <v>66</v>
      </c>
      <c r="B4" s="79" t="s">
        <v>227</v>
      </c>
      <c r="C4" s="79" t="s">
        <v>228</v>
      </c>
      <c r="D4" s="79" t="s">
        <v>229</v>
      </c>
      <c r="E4" s="79" t="s">
        <v>230</v>
      </c>
      <c r="F4" s="79" t="s">
        <v>239</v>
      </c>
      <c r="G4" s="79" t="s">
        <v>232</v>
      </c>
      <c r="H4" s="79" t="s">
        <v>233</v>
      </c>
      <c r="I4" s="79" t="s">
        <v>234</v>
      </c>
      <c r="J4" s="79" t="s">
        <v>235</v>
      </c>
      <c r="K4" s="79" t="s">
        <v>236</v>
      </c>
      <c r="L4" s="79" t="s">
        <v>237</v>
      </c>
      <c r="M4" s="79" t="s">
        <v>238</v>
      </c>
      <c r="N4" s="80" t="s">
        <v>28</v>
      </c>
      <c r="AI4" s="35">
        <v>23</v>
      </c>
      <c r="AJ4" s="33" t="s">
        <v>67</v>
      </c>
      <c r="AL4" s="34" t="s">
        <v>68</v>
      </c>
    </row>
    <row r="5" spans="1:40" ht="17" x14ac:dyDescent="0.4">
      <c r="A5" s="81" t="s">
        <v>177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2">
        <f>SUM(B5:M5)</f>
        <v>0</v>
      </c>
      <c r="AI5" s="35">
        <v>41</v>
      </c>
      <c r="AJ5" s="33" t="s">
        <v>69</v>
      </c>
      <c r="AL5" s="34" t="s">
        <v>70</v>
      </c>
    </row>
    <row r="6" spans="1:40" ht="17" x14ac:dyDescent="0.4">
      <c r="A6" s="81" t="s">
        <v>178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2">
        <f>SUM(B6:M6)</f>
        <v>0</v>
      </c>
      <c r="AI6" s="35">
        <v>22</v>
      </c>
      <c r="AJ6" s="33" t="s">
        <v>71</v>
      </c>
      <c r="AL6" s="34" t="s">
        <v>72</v>
      </c>
    </row>
    <row r="7" spans="1:40" ht="17" x14ac:dyDescent="0.4">
      <c r="A7" s="81" t="s">
        <v>179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>
        <f>SUM(B7:M7)</f>
        <v>0</v>
      </c>
      <c r="AI7" s="35">
        <v>51</v>
      </c>
      <c r="AJ7" s="33" t="s">
        <v>73</v>
      </c>
      <c r="AL7" s="34" t="s">
        <v>74</v>
      </c>
    </row>
    <row r="8" spans="1:40" ht="17" x14ac:dyDescent="0.4">
      <c r="A8" s="81" t="s">
        <v>180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2">
        <f>SUM(B8:M8)</f>
        <v>0</v>
      </c>
      <c r="AI8" s="35">
        <v>30</v>
      </c>
      <c r="AJ8" s="33" t="s">
        <v>75</v>
      </c>
      <c r="AL8" s="34" t="s">
        <v>76</v>
      </c>
    </row>
    <row r="9" spans="1:40" ht="17.5" thickBot="1" x14ac:dyDescent="0.45">
      <c r="A9" s="83"/>
      <c r="B9" s="84">
        <f t="shared" ref="B9:N9" si="0">SUM(B5:B8)</f>
        <v>0</v>
      </c>
      <c r="C9" s="84">
        <f t="shared" ref="C9:H9" si="1">SUM(C5:C8)</f>
        <v>0</v>
      </c>
      <c r="D9" s="84">
        <f t="shared" si="1"/>
        <v>0</v>
      </c>
      <c r="E9" s="84">
        <f t="shared" si="1"/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0"/>
        <v>0</v>
      </c>
      <c r="J9" s="84">
        <f t="shared" si="0"/>
        <v>0</v>
      </c>
      <c r="K9" s="84">
        <f t="shared" si="0"/>
        <v>0</v>
      </c>
      <c r="L9" s="84">
        <f t="shared" si="0"/>
        <v>0</v>
      </c>
      <c r="M9" s="84">
        <f t="shared" si="0"/>
        <v>0</v>
      </c>
      <c r="N9" s="85">
        <f t="shared" si="0"/>
        <v>0</v>
      </c>
      <c r="AI9" s="35">
        <v>56</v>
      </c>
      <c r="AJ9" s="33" t="s">
        <v>77</v>
      </c>
      <c r="AL9" s="34" t="s">
        <v>78</v>
      </c>
    </row>
    <row r="10" spans="1:40" ht="17" x14ac:dyDescent="0.4">
      <c r="AI10" s="35">
        <v>54</v>
      </c>
      <c r="AJ10" s="33" t="s">
        <v>79</v>
      </c>
      <c r="AL10" s="34" t="s">
        <v>80</v>
      </c>
    </row>
    <row r="11" spans="1:40" ht="17" x14ac:dyDescent="0.4">
      <c r="AI11" s="35">
        <v>55</v>
      </c>
      <c r="AJ11" s="33" t="s">
        <v>81</v>
      </c>
      <c r="AL11" s="34" t="s">
        <v>82</v>
      </c>
    </row>
    <row r="12" spans="1:40" ht="17" x14ac:dyDescent="0.4">
      <c r="AI12" s="35">
        <v>20</v>
      </c>
      <c r="AJ12" s="33" t="s">
        <v>83</v>
      </c>
      <c r="AL12" s="34" t="s">
        <v>84</v>
      </c>
    </row>
    <row r="13" spans="1:40" ht="17" x14ac:dyDescent="0.4">
      <c r="AI13" s="35">
        <v>43</v>
      </c>
      <c r="AJ13" s="33" t="s">
        <v>85</v>
      </c>
      <c r="AL13" s="34" t="s">
        <v>86</v>
      </c>
    </row>
    <row r="14" spans="1:40" ht="17" x14ac:dyDescent="0.4">
      <c r="AI14" s="35">
        <v>31</v>
      </c>
      <c r="AJ14" s="33" t="s">
        <v>87</v>
      </c>
      <c r="AL14" s="34" t="s">
        <v>88</v>
      </c>
    </row>
    <row r="15" spans="1:40" ht="17" x14ac:dyDescent="0.4">
      <c r="AI15" s="35">
        <v>52</v>
      </c>
      <c r="AJ15" s="33" t="s">
        <v>89</v>
      </c>
      <c r="AL15" s="34" t="s">
        <v>90</v>
      </c>
    </row>
    <row r="16" spans="1:40" ht="17" x14ac:dyDescent="0.4">
      <c r="AI16" s="35">
        <v>32</v>
      </c>
      <c r="AJ16" s="33" t="s">
        <v>91</v>
      </c>
      <c r="AL16" s="34" t="s">
        <v>92</v>
      </c>
    </row>
    <row r="17" spans="35:38" ht="17" x14ac:dyDescent="0.4">
      <c r="AI17" s="35">
        <v>21</v>
      </c>
      <c r="AJ17" s="33" t="s">
        <v>93</v>
      </c>
      <c r="AL17" s="34" t="s">
        <v>94</v>
      </c>
    </row>
    <row r="18" spans="35:38" ht="17" x14ac:dyDescent="0.4">
      <c r="AI18" s="35">
        <v>33</v>
      </c>
      <c r="AJ18" s="33" t="s">
        <v>95</v>
      </c>
      <c r="AL18" s="34" t="s">
        <v>96</v>
      </c>
    </row>
    <row r="19" spans="35:38" ht="17" x14ac:dyDescent="0.4">
      <c r="AI19" s="35">
        <v>45</v>
      </c>
      <c r="AJ19" s="33" t="s">
        <v>97</v>
      </c>
      <c r="AL19" s="34" t="s">
        <v>98</v>
      </c>
    </row>
    <row r="20" spans="35:38" ht="17" x14ac:dyDescent="0.4">
      <c r="AI20" s="35">
        <v>17</v>
      </c>
      <c r="AJ20" s="33" t="s">
        <v>99</v>
      </c>
      <c r="AL20" s="34" t="s">
        <v>100</v>
      </c>
    </row>
    <row r="21" spans="35:38" ht="17" x14ac:dyDescent="0.4">
      <c r="AI21" s="35">
        <v>44</v>
      </c>
      <c r="AJ21" s="33" t="s">
        <v>101</v>
      </c>
      <c r="AL21" s="34" t="s">
        <v>102</v>
      </c>
    </row>
    <row r="22" spans="35:38" ht="17" x14ac:dyDescent="0.4">
      <c r="AI22" s="35">
        <v>57</v>
      </c>
      <c r="AJ22" s="33" t="s">
        <v>103</v>
      </c>
      <c r="AL22" s="34" t="s">
        <v>104</v>
      </c>
    </row>
    <row r="23" spans="35:38" ht="17" x14ac:dyDescent="0.4">
      <c r="AI23" s="35">
        <v>34</v>
      </c>
      <c r="AJ23" s="33" t="s">
        <v>105</v>
      </c>
      <c r="AL23" s="34" t="s">
        <v>106</v>
      </c>
    </row>
    <row r="24" spans="35:38" ht="17" x14ac:dyDescent="0.4">
      <c r="AI24" s="35">
        <v>58</v>
      </c>
      <c r="AJ24" s="33" t="s">
        <v>107</v>
      </c>
      <c r="AL24" s="34" t="s">
        <v>108</v>
      </c>
    </row>
    <row r="25" spans="35:38" ht="17" x14ac:dyDescent="0.4">
      <c r="AI25" s="35">
        <v>19</v>
      </c>
      <c r="AJ25" s="33" t="s">
        <v>109</v>
      </c>
      <c r="AL25" s="34" t="s">
        <v>110</v>
      </c>
    </row>
    <row r="26" spans="35:38" ht="17" x14ac:dyDescent="0.4">
      <c r="AI26" s="35">
        <v>16</v>
      </c>
      <c r="AJ26" s="33" t="s">
        <v>111</v>
      </c>
      <c r="AL26" s="34" t="s">
        <v>112</v>
      </c>
    </row>
    <row r="27" spans="35:38" ht="17" x14ac:dyDescent="0.4">
      <c r="AI27" s="35">
        <v>15</v>
      </c>
      <c r="AJ27" s="33" t="s">
        <v>113</v>
      </c>
      <c r="AL27" s="34" t="s">
        <v>114</v>
      </c>
    </row>
    <row r="28" spans="35:38" ht="17" x14ac:dyDescent="0.4">
      <c r="AI28" s="35">
        <v>35</v>
      </c>
      <c r="AJ28" s="33" t="s">
        <v>115</v>
      </c>
      <c r="AL28" s="34" t="s">
        <v>116</v>
      </c>
    </row>
    <row r="29" spans="35:38" ht="17" x14ac:dyDescent="0.4">
      <c r="AI29" s="35">
        <v>46</v>
      </c>
      <c r="AJ29" s="33" t="s">
        <v>117</v>
      </c>
      <c r="AL29" s="34" t="s">
        <v>118</v>
      </c>
    </row>
    <row r="30" spans="35:38" ht="17" x14ac:dyDescent="0.4">
      <c r="AI30" s="35">
        <v>18</v>
      </c>
      <c r="AJ30" s="33" t="s">
        <v>119</v>
      </c>
      <c r="AL30" s="34" t="s">
        <v>120</v>
      </c>
    </row>
    <row r="31" spans="35:38" ht="17" x14ac:dyDescent="0.4">
      <c r="AI31" s="35">
        <v>36</v>
      </c>
      <c r="AJ31" s="33" t="s">
        <v>121</v>
      </c>
      <c r="AL31" s="34" t="s">
        <v>122</v>
      </c>
    </row>
    <row r="32" spans="35:38" ht="17.5" thickBot="1" x14ac:dyDescent="0.45">
      <c r="AI32" s="35">
        <v>53</v>
      </c>
      <c r="AJ32" s="33" t="s">
        <v>123</v>
      </c>
      <c r="AL32" s="36" t="s">
        <v>124</v>
      </c>
    </row>
    <row r="33" spans="35:38" ht="17" x14ac:dyDescent="0.4">
      <c r="AI33" s="35">
        <v>37</v>
      </c>
      <c r="AJ33" s="33" t="s">
        <v>125</v>
      </c>
    </row>
    <row r="34" spans="35:38" ht="17.5" thickBot="1" x14ac:dyDescent="0.45">
      <c r="AI34" s="37">
        <v>47</v>
      </c>
      <c r="AJ34" s="38" t="s">
        <v>126</v>
      </c>
    </row>
    <row r="38" spans="35:38" x14ac:dyDescent="0.35">
      <c r="AL38" s="39"/>
    </row>
    <row r="40" spans="35:38" x14ac:dyDescent="0.35">
      <c r="AL40" s="39"/>
    </row>
    <row r="41" spans="35:38" x14ac:dyDescent="0.35">
      <c r="AL41" s="39"/>
    </row>
    <row r="43" spans="35:38" x14ac:dyDescent="0.35">
      <c r="AL43" s="39"/>
    </row>
    <row r="44" spans="35:38" x14ac:dyDescent="0.35">
      <c r="AL44" s="39"/>
    </row>
    <row r="45" spans="35:38" x14ac:dyDescent="0.35">
      <c r="AL45" s="39"/>
    </row>
    <row r="46" spans="35:38" x14ac:dyDescent="0.35">
      <c r="AL46" s="39"/>
    </row>
    <row r="47" spans="35:38" x14ac:dyDescent="0.35">
      <c r="AL47" s="39"/>
    </row>
    <row r="48" spans="35:38" x14ac:dyDescent="0.35">
      <c r="AL48" s="39"/>
    </row>
    <row r="49" spans="38:38" x14ac:dyDescent="0.35">
      <c r="AL49" s="39"/>
    </row>
    <row r="50" spans="38:38" x14ac:dyDescent="0.35">
      <c r="AL50" s="39"/>
    </row>
    <row r="51" spans="38:38" x14ac:dyDescent="0.35">
      <c r="AL51" s="39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8"/>
  <sheetViews>
    <sheetView zoomScaleNormal="100" workbookViewId="0">
      <selection activeCell="C21" sqref="C21"/>
    </sheetView>
  </sheetViews>
  <sheetFormatPr defaultRowHeight="12.5" x14ac:dyDescent="0.25"/>
  <cols>
    <col min="1" max="1" width="13.81640625" customWidth="1"/>
    <col min="2" max="2" width="29.26953125" customWidth="1"/>
    <col min="3" max="3" width="12" bestFit="1" customWidth="1"/>
  </cols>
  <sheetData>
    <row r="1" spans="1:15" ht="13" x14ac:dyDescent="0.3">
      <c r="A1" s="3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3" x14ac:dyDescent="0.3">
      <c r="A2" s="3" t="s">
        <v>226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3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3" customFormat="1" ht="26.5" thickBot="1" x14ac:dyDescent="0.35">
      <c r="A4" s="4" t="s">
        <v>39</v>
      </c>
      <c r="B4" s="5" t="s">
        <v>38</v>
      </c>
      <c r="C4" s="12" t="s">
        <v>240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10" t="s">
        <v>13</v>
      </c>
    </row>
    <row r="5" spans="1:15" x14ac:dyDescent="0.25">
      <c r="A5" s="86"/>
      <c r="B5" s="87" t="s">
        <v>132</v>
      </c>
      <c r="C5" s="88">
        <f>SUM(D5:O5)</f>
        <v>0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9"/>
    </row>
    <row r="6" spans="1:15" x14ac:dyDescent="0.25">
      <c r="A6" s="86"/>
      <c r="B6" s="87" t="s">
        <v>133</v>
      </c>
      <c r="C6" s="90">
        <f t="shared" ref="C6:C17" si="0">SUM(D6:O6)</f>
        <v>0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9"/>
    </row>
    <row r="7" spans="1:15" x14ac:dyDescent="0.25">
      <c r="A7" s="86"/>
      <c r="B7" s="87" t="s">
        <v>199</v>
      </c>
      <c r="C7" s="90">
        <f t="shared" si="0"/>
        <v>0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</row>
    <row r="8" spans="1:15" x14ac:dyDescent="0.25">
      <c r="A8" s="86"/>
      <c r="B8" s="87" t="s">
        <v>134</v>
      </c>
      <c r="C8" s="90">
        <f t="shared" si="0"/>
        <v>0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9"/>
    </row>
    <row r="9" spans="1:15" x14ac:dyDescent="0.25">
      <c r="A9" s="86"/>
      <c r="B9" s="87" t="s">
        <v>135</v>
      </c>
      <c r="C9" s="90">
        <f t="shared" si="0"/>
        <v>0</v>
      </c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9"/>
    </row>
    <row r="10" spans="1:15" x14ac:dyDescent="0.25">
      <c r="A10" s="86"/>
      <c r="B10" s="87" t="s">
        <v>200</v>
      </c>
      <c r="C10" s="90">
        <f t="shared" si="0"/>
        <v>0</v>
      </c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9"/>
    </row>
    <row r="11" spans="1:15" x14ac:dyDescent="0.25">
      <c r="A11" s="86"/>
      <c r="B11" s="87" t="s">
        <v>136</v>
      </c>
      <c r="C11" s="90">
        <f t="shared" si="0"/>
        <v>0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9"/>
    </row>
    <row r="12" spans="1:15" x14ac:dyDescent="0.25">
      <c r="A12" s="86"/>
      <c r="B12" s="87" t="s">
        <v>137</v>
      </c>
      <c r="C12" s="90">
        <f t="shared" si="0"/>
        <v>0</v>
      </c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</row>
    <row r="13" spans="1:15" x14ac:dyDescent="0.25">
      <c r="A13" s="86"/>
      <c r="B13" s="87" t="s">
        <v>138</v>
      </c>
      <c r="C13" s="90">
        <f t="shared" si="0"/>
        <v>0</v>
      </c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</row>
    <row r="14" spans="1:15" x14ac:dyDescent="0.25">
      <c r="A14" s="86"/>
      <c r="B14" s="87" t="s">
        <v>139</v>
      </c>
      <c r="C14" s="90">
        <f t="shared" si="0"/>
        <v>0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9"/>
    </row>
    <row r="15" spans="1:15" x14ac:dyDescent="0.25">
      <c r="A15" s="86"/>
      <c r="B15" s="87"/>
      <c r="C15" s="90">
        <f t="shared" si="0"/>
        <v>0</v>
      </c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9"/>
    </row>
    <row r="16" spans="1:15" x14ac:dyDescent="0.25">
      <c r="A16" s="86"/>
      <c r="B16" s="87"/>
      <c r="C16" s="90">
        <f t="shared" si="0"/>
        <v>0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9"/>
    </row>
    <row r="17" spans="1:15" x14ac:dyDescent="0.25">
      <c r="A17" s="86"/>
      <c r="B17" s="87"/>
      <c r="C17" s="90">
        <f t="shared" si="0"/>
        <v>0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9"/>
    </row>
    <row r="18" spans="1:15" ht="13" thickBot="1" x14ac:dyDescent="0.3">
      <c r="A18" s="86"/>
      <c r="B18" s="87"/>
      <c r="C18" s="88">
        <f>SUM(D18:O18)</f>
        <v>0</v>
      </c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9"/>
    </row>
    <row r="19" spans="1:15" s="3" customFormat="1" ht="13.5" thickBot="1" x14ac:dyDescent="0.35">
      <c r="A19" s="48"/>
      <c r="B19" s="54" t="s">
        <v>28</v>
      </c>
      <c r="C19" s="66">
        <f>SUM(C5:C18)</f>
        <v>0</v>
      </c>
      <c r="D19" s="8">
        <f>SUM(D5:D18)</f>
        <v>0</v>
      </c>
      <c r="E19" s="67">
        <f t="shared" ref="E19:O19" si="1">SUM(E5:E18)</f>
        <v>0</v>
      </c>
      <c r="F19" s="67">
        <f t="shared" si="1"/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8">
        <f t="shared" si="1"/>
        <v>0</v>
      </c>
    </row>
    <row r="20" spans="1:15" ht="13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s="3" customFormat="1" ht="26.5" thickBot="1" x14ac:dyDescent="0.35">
      <c r="A21" s="4" t="s">
        <v>40</v>
      </c>
      <c r="B21" s="5" t="s">
        <v>38</v>
      </c>
      <c r="C21" s="12" t="s">
        <v>240</v>
      </c>
      <c r="D21" s="9" t="s">
        <v>2</v>
      </c>
      <c r="E21" s="9" t="s">
        <v>3</v>
      </c>
      <c r="F21" s="9" t="s">
        <v>4</v>
      </c>
      <c r="G21" s="9" t="s">
        <v>5</v>
      </c>
      <c r="H21" s="9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9" t="s">
        <v>11</v>
      </c>
      <c r="N21" s="9" t="s">
        <v>12</v>
      </c>
      <c r="O21" s="10" t="s">
        <v>13</v>
      </c>
    </row>
    <row r="22" spans="1:15" x14ac:dyDescent="0.25">
      <c r="A22" s="86"/>
      <c r="B22" s="87"/>
      <c r="C22" s="90">
        <f>SUM(D22:O22)</f>
        <v>0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9"/>
    </row>
    <row r="23" spans="1:15" x14ac:dyDescent="0.25">
      <c r="A23" s="86"/>
      <c r="B23" s="87"/>
      <c r="C23" s="90">
        <f t="shared" ref="C23:C35" si="2">SUM(D23:O23)</f>
        <v>0</v>
      </c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9"/>
    </row>
    <row r="24" spans="1:15" x14ac:dyDescent="0.25">
      <c r="A24" s="86"/>
      <c r="B24" s="87"/>
      <c r="C24" s="90">
        <f t="shared" si="2"/>
        <v>0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9"/>
    </row>
    <row r="25" spans="1:15" x14ac:dyDescent="0.25">
      <c r="A25" s="86"/>
      <c r="B25" s="87"/>
      <c r="C25" s="90">
        <f t="shared" si="2"/>
        <v>0</v>
      </c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9"/>
    </row>
    <row r="26" spans="1:15" x14ac:dyDescent="0.25">
      <c r="A26" s="86"/>
      <c r="B26" s="87"/>
      <c r="C26" s="90">
        <f t="shared" si="2"/>
        <v>0</v>
      </c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9"/>
    </row>
    <row r="27" spans="1:15" x14ac:dyDescent="0.25">
      <c r="A27" s="86"/>
      <c r="B27" s="87"/>
      <c r="C27" s="90">
        <f t="shared" si="2"/>
        <v>0</v>
      </c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9"/>
    </row>
    <row r="28" spans="1:15" x14ac:dyDescent="0.25">
      <c r="A28" s="86"/>
      <c r="B28" s="87"/>
      <c r="C28" s="90">
        <f t="shared" si="2"/>
        <v>0</v>
      </c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9"/>
    </row>
    <row r="29" spans="1:15" x14ac:dyDescent="0.25">
      <c r="A29" s="86"/>
      <c r="B29" s="87"/>
      <c r="C29" s="90">
        <f t="shared" si="2"/>
        <v>0</v>
      </c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9"/>
    </row>
    <row r="30" spans="1:15" x14ac:dyDescent="0.25">
      <c r="A30" s="86"/>
      <c r="B30" s="87"/>
      <c r="C30" s="90">
        <f t="shared" si="2"/>
        <v>0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9"/>
    </row>
    <row r="31" spans="1:15" x14ac:dyDescent="0.25">
      <c r="A31" s="86"/>
      <c r="B31" s="87"/>
      <c r="C31" s="90">
        <f t="shared" si="2"/>
        <v>0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9"/>
    </row>
    <row r="32" spans="1:15" x14ac:dyDescent="0.25">
      <c r="A32" s="86"/>
      <c r="B32" s="87"/>
      <c r="C32" s="90">
        <f t="shared" si="2"/>
        <v>0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9"/>
    </row>
    <row r="33" spans="1:15" x14ac:dyDescent="0.25">
      <c r="A33" s="86"/>
      <c r="B33" s="87"/>
      <c r="C33" s="90">
        <f t="shared" si="2"/>
        <v>0</v>
      </c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9"/>
    </row>
    <row r="34" spans="1:15" x14ac:dyDescent="0.25">
      <c r="A34" s="86"/>
      <c r="B34" s="87"/>
      <c r="C34" s="88">
        <f>SUM(D34:O34)</f>
        <v>0</v>
      </c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9"/>
    </row>
    <row r="35" spans="1:15" ht="13" thickBot="1" x14ac:dyDescent="0.3">
      <c r="A35" s="86"/>
      <c r="B35" s="87"/>
      <c r="C35" s="90">
        <f t="shared" si="2"/>
        <v>0</v>
      </c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9"/>
    </row>
    <row r="36" spans="1:15" s="3" customFormat="1" ht="13.5" thickBot="1" x14ac:dyDescent="0.35">
      <c r="A36" s="48"/>
      <c r="B36" s="54" t="s">
        <v>28</v>
      </c>
      <c r="C36" s="66">
        <f>SUM(C22:C35)</f>
        <v>0</v>
      </c>
      <c r="D36" s="67">
        <f t="shared" ref="D36:O36" si="3">SUM(D22:D35)</f>
        <v>0</v>
      </c>
      <c r="E36" s="67">
        <f t="shared" si="3"/>
        <v>0</v>
      </c>
      <c r="F36" s="67">
        <f t="shared" si="3"/>
        <v>0</v>
      </c>
      <c r="G36" s="67">
        <f t="shared" si="3"/>
        <v>0</v>
      </c>
      <c r="H36" s="67">
        <f t="shared" si="3"/>
        <v>0</v>
      </c>
      <c r="I36" s="67">
        <f t="shared" si="3"/>
        <v>0</v>
      </c>
      <c r="J36" s="67">
        <f t="shared" si="3"/>
        <v>0</v>
      </c>
      <c r="K36" s="67">
        <f t="shared" si="3"/>
        <v>0</v>
      </c>
      <c r="L36" s="67">
        <f t="shared" si="3"/>
        <v>0</v>
      </c>
      <c r="M36" s="8">
        <f>SUM(M22:M35)</f>
        <v>0</v>
      </c>
      <c r="N36" s="67">
        <f t="shared" si="3"/>
        <v>0</v>
      </c>
      <c r="O36" s="68">
        <f t="shared" si="3"/>
        <v>0</v>
      </c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3" x14ac:dyDescent="0.3">
      <c r="A38" s="1"/>
      <c r="B38" s="48" t="s">
        <v>183</v>
      </c>
      <c r="C38" s="69">
        <f>C19+C36</f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</sheetData>
  <pageMargins left="0.7" right="0.7" top="0.75" bottom="0.75" header="0.3" footer="0.3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38"/>
  <sheetViews>
    <sheetView tabSelected="1" zoomScaleNormal="100" workbookViewId="0">
      <selection activeCell="C21" sqref="C21"/>
    </sheetView>
  </sheetViews>
  <sheetFormatPr defaultRowHeight="12.5" x14ac:dyDescent="0.25"/>
  <cols>
    <col min="1" max="1" width="13.81640625" customWidth="1"/>
    <col min="2" max="2" width="29.26953125" customWidth="1"/>
    <col min="3" max="3" width="12" bestFit="1" customWidth="1"/>
  </cols>
  <sheetData>
    <row r="1" spans="1:15" ht="13" x14ac:dyDescent="0.3">
      <c r="A1" s="3" t="s">
        <v>192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3" x14ac:dyDescent="0.3">
      <c r="A2" s="3" t="s">
        <v>226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3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3" customFormat="1" ht="13.5" thickBot="1" x14ac:dyDescent="0.35">
      <c r="A4" s="4" t="s">
        <v>39</v>
      </c>
      <c r="B4" s="5" t="s">
        <v>38</v>
      </c>
      <c r="C4" s="12" t="s">
        <v>225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10" t="s">
        <v>13</v>
      </c>
    </row>
    <row r="5" spans="1:15" x14ac:dyDescent="0.25">
      <c r="A5" s="86"/>
      <c r="B5" s="87" t="s">
        <v>129</v>
      </c>
      <c r="C5" s="90">
        <f t="shared" ref="C5:C18" si="0">SUM(D5:O5)</f>
        <v>0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9"/>
    </row>
    <row r="6" spans="1:15" x14ac:dyDescent="0.25">
      <c r="A6" s="86"/>
      <c r="B6" s="87" t="s">
        <v>130</v>
      </c>
      <c r="C6" s="90">
        <f t="shared" si="0"/>
        <v>0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9"/>
    </row>
    <row r="7" spans="1:15" x14ac:dyDescent="0.25">
      <c r="A7" s="86"/>
      <c r="B7" s="87"/>
      <c r="C7" s="90">
        <f t="shared" si="0"/>
        <v>0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</row>
    <row r="8" spans="1:15" x14ac:dyDescent="0.25">
      <c r="A8" s="86"/>
      <c r="B8" s="87" t="s">
        <v>131</v>
      </c>
      <c r="C8" s="90">
        <f t="shared" si="0"/>
        <v>0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9"/>
    </row>
    <row r="9" spans="1:15" x14ac:dyDescent="0.25">
      <c r="A9" s="86"/>
      <c r="B9" s="87"/>
      <c r="C9" s="90">
        <f t="shared" si="0"/>
        <v>0</v>
      </c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9"/>
    </row>
    <row r="10" spans="1:15" x14ac:dyDescent="0.25">
      <c r="A10" s="86"/>
      <c r="B10" s="87"/>
      <c r="C10" s="90">
        <f t="shared" si="0"/>
        <v>0</v>
      </c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9"/>
    </row>
    <row r="11" spans="1:15" x14ac:dyDescent="0.25">
      <c r="A11" s="86"/>
      <c r="B11" s="87"/>
      <c r="C11" s="90">
        <f t="shared" si="0"/>
        <v>0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9"/>
    </row>
    <row r="12" spans="1:15" x14ac:dyDescent="0.25">
      <c r="A12" s="86"/>
      <c r="B12" s="87"/>
      <c r="C12" s="90">
        <f t="shared" si="0"/>
        <v>0</v>
      </c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</row>
    <row r="13" spans="1:15" x14ac:dyDescent="0.25">
      <c r="A13" s="86"/>
      <c r="B13" s="87"/>
      <c r="C13" s="90">
        <f t="shared" si="0"/>
        <v>0</v>
      </c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</row>
    <row r="14" spans="1:15" x14ac:dyDescent="0.25">
      <c r="A14" s="86"/>
      <c r="B14" s="87"/>
      <c r="C14" s="90">
        <f t="shared" si="0"/>
        <v>0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9"/>
    </row>
    <row r="15" spans="1:15" x14ac:dyDescent="0.25">
      <c r="A15" s="86"/>
      <c r="B15" s="87"/>
      <c r="C15" s="90">
        <f t="shared" si="0"/>
        <v>0</v>
      </c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9"/>
    </row>
    <row r="16" spans="1:15" x14ac:dyDescent="0.25">
      <c r="A16" s="86"/>
      <c r="B16" s="87"/>
      <c r="C16" s="90">
        <f t="shared" si="0"/>
        <v>0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9"/>
    </row>
    <row r="17" spans="1:15" x14ac:dyDescent="0.25">
      <c r="A17" s="86"/>
      <c r="B17" s="87"/>
      <c r="C17" s="90">
        <f t="shared" si="0"/>
        <v>0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9"/>
    </row>
    <row r="18" spans="1:15" ht="13" thickBot="1" x14ac:dyDescent="0.3">
      <c r="A18" s="86"/>
      <c r="B18" s="87"/>
      <c r="C18" s="90">
        <f t="shared" si="0"/>
        <v>0</v>
      </c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9"/>
    </row>
    <row r="19" spans="1:15" s="3" customFormat="1" ht="13.5" thickBot="1" x14ac:dyDescent="0.35">
      <c r="A19" s="48"/>
      <c r="B19" s="54" t="s">
        <v>28</v>
      </c>
      <c r="C19" s="66">
        <f>SUM(C5:C18)</f>
        <v>0</v>
      </c>
      <c r="D19" s="67">
        <f t="shared" ref="D19:O19" si="1">SUM(D5:D18)</f>
        <v>0</v>
      </c>
      <c r="E19" s="67">
        <f t="shared" si="1"/>
        <v>0</v>
      </c>
      <c r="F19" s="67">
        <f t="shared" si="1"/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8">
        <f t="shared" si="1"/>
        <v>0</v>
      </c>
    </row>
    <row r="20" spans="1:15" ht="13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s="3" customFormat="1" ht="13.5" thickBot="1" x14ac:dyDescent="0.35">
      <c r="A21" s="4" t="s">
        <v>40</v>
      </c>
      <c r="B21" s="5" t="s">
        <v>38</v>
      </c>
      <c r="C21" s="12" t="s">
        <v>225</v>
      </c>
      <c r="D21" s="9" t="s">
        <v>2</v>
      </c>
      <c r="E21" s="9" t="s">
        <v>3</v>
      </c>
      <c r="F21" s="9" t="s">
        <v>4</v>
      </c>
      <c r="G21" s="9" t="s">
        <v>5</v>
      </c>
      <c r="H21" s="9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9" t="s">
        <v>11</v>
      </c>
      <c r="N21" s="9" t="s">
        <v>12</v>
      </c>
      <c r="O21" s="10" t="s">
        <v>13</v>
      </c>
    </row>
    <row r="22" spans="1:15" x14ac:dyDescent="0.25">
      <c r="A22" s="86"/>
      <c r="B22" s="87"/>
      <c r="C22" s="90">
        <f t="shared" ref="C22:C35" si="2">SUM(D22:O22)</f>
        <v>0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9"/>
    </row>
    <row r="23" spans="1:15" x14ac:dyDescent="0.25">
      <c r="A23" s="86"/>
      <c r="B23" s="87"/>
      <c r="C23" s="90">
        <f t="shared" si="2"/>
        <v>0</v>
      </c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9"/>
    </row>
    <row r="24" spans="1:15" x14ac:dyDescent="0.25">
      <c r="A24" s="86"/>
      <c r="B24" s="87"/>
      <c r="C24" s="90">
        <f t="shared" si="2"/>
        <v>0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9"/>
    </row>
    <row r="25" spans="1:15" x14ac:dyDescent="0.25">
      <c r="A25" s="86"/>
      <c r="B25" s="87"/>
      <c r="C25" s="90">
        <f t="shared" si="2"/>
        <v>0</v>
      </c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9"/>
    </row>
    <row r="26" spans="1:15" x14ac:dyDescent="0.25">
      <c r="A26" s="86"/>
      <c r="B26" s="87"/>
      <c r="C26" s="90">
        <f t="shared" si="2"/>
        <v>0</v>
      </c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9"/>
    </row>
    <row r="27" spans="1:15" x14ac:dyDescent="0.25">
      <c r="A27" s="86"/>
      <c r="B27" s="87"/>
      <c r="C27" s="90">
        <f t="shared" si="2"/>
        <v>0</v>
      </c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9"/>
    </row>
    <row r="28" spans="1:15" x14ac:dyDescent="0.25">
      <c r="A28" s="86"/>
      <c r="B28" s="87"/>
      <c r="C28" s="90">
        <f t="shared" si="2"/>
        <v>0</v>
      </c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9"/>
    </row>
    <row r="29" spans="1:15" x14ac:dyDescent="0.25">
      <c r="A29" s="86"/>
      <c r="B29" s="87"/>
      <c r="C29" s="90">
        <f t="shared" si="2"/>
        <v>0</v>
      </c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9"/>
    </row>
    <row r="30" spans="1:15" x14ac:dyDescent="0.25">
      <c r="A30" s="86"/>
      <c r="B30" s="87"/>
      <c r="C30" s="90">
        <f t="shared" si="2"/>
        <v>0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9"/>
    </row>
    <row r="31" spans="1:15" x14ac:dyDescent="0.25">
      <c r="A31" s="86"/>
      <c r="B31" s="87"/>
      <c r="C31" s="90">
        <f t="shared" si="2"/>
        <v>0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9"/>
    </row>
    <row r="32" spans="1:15" x14ac:dyDescent="0.25">
      <c r="A32" s="86"/>
      <c r="B32" s="87"/>
      <c r="C32" s="90">
        <f t="shared" si="2"/>
        <v>0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9"/>
    </row>
    <row r="33" spans="1:15" x14ac:dyDescent="0.25">
      <c r="A33" s="86"/>
      <c r="B33" s="87"/>
      <c r="C33" s="90">
        <f t="shared" si="2"/>
        <v>0</v>
      </c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9"/>
    </row>
    <row r="34" spans="1:15" x14ac:dyDescent="0.25">
      <c r="A34" s="86"/>
      <c r="B34" s="87"/>
      <c r="C34" s="90">
        <f t="shared" si="2"/>
        <v>0</v>
      </c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9"/>
    </row>
    <row r="35" spans="1:15" ht="13" thickBot="1" x14ac:dyDescent="0.3">
      <c r="A35" s="86"/>
      <c r="B35" s="87"/>
      <c r="C35" s="90">
        <f t="shared" si="2"/>
        <v>0</v>
      </c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9"/>
    </row>
    <row r="36" spans="1:15" s="3" customFormat="1" ht="13.5" thickBot="1" x14ac:dyDescent="0.35">
      <c r="A36" s="55"/>
      <c r="B36" s="54" t="s">
        <v>28</v>
      </c>
      <c r="C36" s="66">
        <f>SUM(C22:C35)</f>
        <v>0</v>
      </c>
      <c r="D36" s="67">
        <f t="shared" ref="D36:O36" si="3">SUM(D22:D35)</f>
        <v>0</v>
      </c>
      <c r="E36" s="67">
        <f t="shared" si="3"/>
        <v>0</v>
      </c>
      <c r="F36" s="67">
        <f t="shared" si="3"/>
        <v>0</v>
      </c>
      <c r="G36" s="67">
        <f t="shared" si="3"/>
        <v>0</v>
      </c>
      <c r="H36" s="67">
        <f t="shared" si="3"/>
        <v>0</v>
      </c>
      <c r="I36" s="67">
        <f t="shared" si="3"/>
        <v>0</v>
      </c>
      <c r="J36" s="67">
        <f t="shared" si="3"/>
        <v>0</v>
      </c>
      <c r="K36" s="67">
        <f t="shared" si="3"/>
        <v>0</v>
      </c>
      <c r="L36" s="67">
        <f t="shared" si="3"/>
        <v>0</v>
      </c>
      <c r="M36" s="67">
        <f t="shared" si="3"/>
        <v>0</v>
      </c>
      <c r="N36" s="67">
        <f t="shared" si="3"/>
        <v>0</v>
      </c>
      <c r="O36" s="68">
        <f t="shared" si="3"/>
        <v>0</v>
      </c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3" x14ac:dyDescent="0.3">
      <c r="A38" s="1"/>
      <c r="B38" s="48" t="s">
        <v>183</v>
      </c>
      <c r="C38" s="69">
        <f>C19+C36</f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</sheetData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Summary</vt:lpstr>
      <vt:lpstr>Revenue</vt:lpstr>
      <vt:lpstr>Expenses</vt:lpstr>
      <vt:lpstr>Permanent Staff</vt:lpstr>
      <vt:lpstr>Casual Employees</vt:lpstr>
      <vt:lpstr>Capex &amp; Major R&amp;M Track</vt:lpstr>
      <vt:lpstr>Capex &amp; Major R&amp;M Stables</vt:lpstr>
      <vt:lpstr>'Capex &amp; Major R&amp;M Stables'!Print_Area</vt:lpstr>
      <vt:lpstr>'Capex &amp; Major R&amp;M Track'!Print_Area</vt:lpstr>
      <vt:lpstr>Expenses!Print_Area</vt:lpstr>
      <vt:lpstr>Revenue!Print_Area</vt:lpstr>
    </vt:vector>
  </TitlesOfParts>
  <Company>Queensland Racing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Queensland Racing</dc:creator>
  <cp:lastModifiedBy>Lizzy King</cp:lastModifiedBy>
  <cp:lastPrinted>2022-12-06T01:47:07Z</cp:lastPrinted>
  <dcterms:created xsi:type="dcterms:W3CDTF">2010-11-22T22:46:49Z</dcterms:created>
  <dcterms:modified xsi:type="dcterms:W3CDTF">2024-07-18T06:33:49Z</dcterms:modified>
</cp:coreProperties>
</file>